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2025\Q3_25\Draft FS\"/>
    </mc:Choice>
  </mc:AlternateContent>
  <xr:revisionPtr revIDLastSave="0" documentId="13_ncr:1_{FFF853CC-865A-482A-B356-F1D0168756B1}" xr6:coauthVersionLast="47" xr6:coauthVersionMax="47" xr10:uidLastSave="{00000000-0000-0000-0000-000000000000}"/>
  <bookViews>
    <workbookView xWindow="-108" yWindow="-108" windowWidth="23256" windowHeight="12456" tabRatio="774" activeTab="2" xr2:uid="{00000000-000D-0000-FFFF-FFFF00000000}"/>
  </bookViews>
  <sheets>
    <sheet name="BS 2-4" sheetId="12" r:id="rId1"/>
    <sheet name="PL 5-6 (3M)" sheetId="14" r:id="rId2"/>
    <sheet name="PL 7-8 (9M)" sheetId="15" r:id="rId3"/>
    <sheet name="EQ 9 (Conso)" sheetId="18" r:id="rId4"/>
    <sheet name="EQ 10 (Separate)" sheetId="16" r:id="rId5"/>
    <sheet name="CF 11-12" sheetId="17" r:id="rId6"/>
  </sheets>
  <definedNames>
    <definedName name="____________________kkk1" localSheetId="0" hidden="1">#REF!</definedName>
    <definedName name="____________________kkk1" hidden="1">#REF!</definedName>
    <definedName name="___________________kkk1" localSheetId="0" hidden="1">#REF!</definedName>
    <definedName name="___________________kkk1" hidden="1">#REF!</definedName>
    <definedName name="__________________kkk1" localSheetId="0" hidden="1">#REF!</definedName>
    <definedName name="__________________kkk1" hidden="1">#REF!</definedName>
    <definedName name="_________________kkk1" localSheetId="0" hidden="1">#REF!</definedName>
    <definedName name="_________________kkk1" hidden="1">#REF!</definedName>
    <definedName name="________________kkk1" localSheetId="0" hidden="1">#REF!</definedName>
    <definedName name="________________kkk1" hidden="1">#REF!</definedName>
    <definedName name="_______________kkk1" localSheetId="0" hidden="1">#REF!</definedName>
    <definedName name="_______________kkk1" hidden="1">#REF!</definedName>
    <definedName name="______________kkk1" localSheetId="0" hidden="1">#REF!</definedName>
    <definedName name="______________kkk1" hidden="1">#REF!</definedName>
    <definedName name="_____________kkk1" localSheetId="0" hidden="1">#REF!</definedName>
    <definedName name="_____________kkk1" hidden="1">#REF!</definedName>
    <definedName name="____________kkk1" localSheetId="0" hidden="1">#REF!</definedName>
    <definedName name="____________kkk1" hidden="1">#REF!</definedName>
    <definedName name="___________kkk1" localSheetId="0" hidden="1">#REF!</definedName>
    <definedName name="___________kkk1" hidden="1">#REF!</definedName>
    <definedName name="__________kkk1" localSheetId="0" hidden="1">#REF!</definedName>
    <definedName name="__________kkk1" hidden="1">#REF!</definedName>
    <definedName name="_________kkk1" localSheetId="0" hidden="1">#REF!</definedName>
    <definedName name="_________kkk1" hidden="1">#REF!</definedName>
    <definedName name="________kkk1" localSheetId="0" hidden="1">#REF!</definedName>
    <definedName name="________kkk1" hidden="1">#REF!</definedName>
    <definedName name="_______kkk1" localSheetId="0" hidden="1">#REF!</definedName>
    <definedName name="_______kkk1" hidden="1">#REF!</definedName>
    <definedName name="______kkk1" localSheetId="0" hidden="1">#REF!</definedName>
    <definedName name="______kkk1" hidden="1">#REF!</definedName>
    <definedName name="_____kkk1" localSheetId="0" hidden="1">#REF!</definedName>
    <definedName name="_____kkk1" hidden="1">#REF!</definedName>
    <definedName name="____kkk1" localSheetId="0" hidden="1">#REF!</definedName>
    <definedName name="____kkk1" hidden="1">#REF!</definedName>
    <definedName name="___kkk1" localSheetId="0" hidden="1">#REF!</definedName>
    <definedName name="___kkk1" hidden="1">#REF!</definedName>
    <definedName name="__kkk1" localSheetId="0" hidden="1">#REF!</definedName>
    <definedName name="__kkk1" hidden="1">#REF!</definedName>
    <definedName name="__xlfn.BAHTTEXT" hidden="1">#NAME?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kkk1" localSheetId="0" hidden="1">#REF!</definedName>
    <definedName name="_kkk1" hidden="1">#REF!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a" hidden="1">#REF!</definedName>
    <definedName name="aaa" localSheetId="0" hidden="1">{"conso",#N/A,FALSE,"cash flow"}</definedName>
    <definedName name="aaa" hidden="1">{"conso",#N/A,FALSE,"cash flow"}</definedName>
    <definedName name="aaaa" localSheetId="0" hidden="1">{"cashflow",#N/A,FALSE,"cash flow"}</definedName>
    <definedName name="aaaa" hidden="1">{"cashflow",#N/A,FALSE,"cash flow"}</definedName>
    <definedName name="abc" localSheetId="0" hidden="1">{"cashflow",#N/A,FALSE,"cash flow"}</definedName>
    <definedName name="abc" hidden="1">{"cashflow",#N/A,FALSE,"cash flow"}</definedName>
    <definedName name="AS2DocOpenMode" hidden="1">"AS2DocumentEdit"</definedName>
    <definedName name="bk" localSheetId="0" hidden="1">{"cashflow",#N/A,FALSE,"cash flow"}</definedName>
    <definedName name="bk" hidden="1">{"cashflow",#N/A,FALSE,"cash flow"}</definedName>
    <definedName name="dd" localSheetId="0" hidden="1">{"conso",#N/A,FALSE,"cash flow"}</definedName>
    <definedName name="dd" hidden="1">{"conso",#N/A,FALSE,"cash flow"}</definedName>
    <definedName name="dddd" localSheetId="0" hidden="1">{"conso",#N/A,FALSE,"cash flow"}</definedName>
    <definedName name="dddd" hidden="1">{"conso",#N/A,FALSE,"cash flow"}</definedName>
    <definedName name="hire" localSheetId="0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P" localSheetId="0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TML_CodePage" hidden="1">874</definedName>
    <definedName name="HTML_Control" localSheetId="0" hidden="1">{"'Model'!$A$1:$N$53"}</definedName>
    <definedName name="HTML_Control" localSheetId="5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opo" localSheetId="0" hidden="1">{"'Model'!$A$1:$N$53"}</definedName>
    <definedName name="iopo" localSheetId="5">{"'Model'!$A$1:$N$53"}</definedName>
    <definedName name="iopo" hidden="1">{"'Model'!$A$1:$N$53"}</definedName>
    <definedName name="KHJGDFGFHGHJ" localSheetId="0" hidden="1">{"cashflow",#N/A,FALSE,"cash flow"}</definedName>
    <definedName name="KHJGDFGFHGHJ" hidden="1">{"cashflow",#N/A,FALSE,"cash flow"}</definedName>
    <definedName name="ni" localSheetId="0" hidden="1">{"conso",#N/A,FALSE,"cash flow"}</definedName>
    <definedName name="ni" hidden="1">{"conso",#N/A,FALSE,"cash flow"}</definedName>
    <definedName name="nok" localSheetId="0" hidden="1">#REF!</definedName>
    <definedName name="nok" hidden="1">#REF!</definedName>
    <definedName name="nu" localSheetId="0" hidden="1">{"cashflow",#N/A,FALSE,"cash flow"}</definedName>
    <definedName name="nu" hidden="1">{"cashflow",#N/A,FALSE,"cash flow"}</definedName>
    <definedName name="o" localSheetId="0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Payroll" localSheetId="0" hidden="1">{"cashflow",#N/A,FALSE,"cash flow"}</definedName>
    <definedName name="Payroll" hidden="1">{"cashflow",#N/A,FALSE,"cash flow"}</definedName>
    <definedName name="payroll3" localSheetId="0" hidden="1">{"conso",#N/A,FALSE,"cash flow"}</definedName>
    <definedName name="payroll3" hidden="1">{"conso",#N/A,FALSE,"cash flow"}</definedName>
    <definedName name="PC" localSheetId="0" hidden="1">{"conso",#N/A,FALSE,"cash flow"}</definedName>
    <definedName name="PC" hidden="1">{"conso",#N/A,FALSE,"cash flow"}</definedName>
    <definedName name="PL" localSheetId="0" hidden="1">{"cashflow",#N/A,FALSE,"cash flow"}</definedName>
    <definedName name="PL" hidden="1">{"cashflow",#N/A,FALSE,"cash flow"}</definedName>
    <definedName name="qqqqq" localSheetId="0" hidden="1">{"cashflow",#N/A,FALSE,"cash flow"}</definedName>
    <definedName name="qqqqq" hidden="1">{"cashflow",#N/A,FALSE,"cash flow"}</definedName>
    <definedName name="REC" localSheetId="0" hidden="1">{"conso",#N/A,FALSE,"cash flow"}</definedName>
    <definedName name="REC" hidden="1">{"conso",#N/A,FALSE,"cash flow"}</definedName>
    <definedName name="SAPBEXdnldView" hidden="1">"3Y0T31REH35G7WOAIY0JRGBPH"</definedName>
    <definedName name="SAPBEXhrIndnt" hidden="1">1</definedName>
    <definedName name="SAPBEXrevision" hidden="1">1</definedName>
    <definedName name="SAPBEXsysID" hidden="1">"BW1"</definedName>
    <definedName name="SAPBEXwbID" hidden="1">"3QT0CREASQELGVIPBAZEILHZ2"</definedName>
    <definedName name="test" localSheetId="0" hidden="1">{"'Model'!$A$1:$N$53"}</definedName>
    <definedName name="test" localSheetId="5">{"'Model'!$A$1:$N$53"}</definedName>
    <definedName name="test" hidden="1">{"'Model'!$A$1:$N$53"}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Cashflow." localSheetId="0" hidden="1">{"cashflow",#N/A,FALSE,"cash flow"}</definedName>
    <definedName name="wrn.Cashflow." hidden="1">{"cashflow",#N/A,FALSE,"cash flow"}</definedName>
    <definedName name="wrn.conso." localSheetId="0" hidden="1">{"conso",#N/A,FALSE,"cash flow"}</definedName>
    <definedName name="wrn.conso." hidden="1">{"conso",#N/A,FALSE,"cash flow"}</definedName>
    <definedName name="wrn.MONTHLY." localSheetId="0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zz" localSheetId="0" hidden="1">{"cashflow",#N/A,FALSE,"cash flow"}</definedName>
    <definedName name="zz" hidden="1">{"cashflow",#N/A,FALSE,"cash flow"}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8" l="1"/>
  <c r="F37" i="14"/>
  <c r="F70" i="14" s="1"/>
  <c r="L70" i="14"/>
  <c r="J70" i="14"/>
  <c r="H70" i="14"/>
  <c r="L69" i="15"/>
  <c r="J69" i="15"/>
  <c r="H69" i="15"/>
  <c r="F69" i="15"/>
  <c r="L82" i="14"/>
  <c r="J82" i="14"/>
  <c r="H82" i="14"/>
  <c r="F82" i="14"/>
  <c r="L76" i="14"/>
  <c r="J76" i="14"/>
  <c r="H76" i="14"/>
  <c r="F76" i="14"/>
  <c r="J68" i="14"/>
  <c r="L68" i="14"/>
  <c r="H68" i="14"/>
  <c r="F68" i="14"/>
  <c r="L83" i="15"/>
  <c r="J83" i="15"/>
  <c r="H83" i="15"/>
  <c r="F83" i="15"/>
  <c r="L77" i="15"/>
  <c r="J77" i="15"/>
  <c r="H77" i="15"/>
  <c r="F77" i="15"/>
  <c r="J38" i="12" l="1"/>
  <c r="E89" i="17" l="1"/>
  <c r="P14" i="18" l="1"/>
  <c r="F21" i="15"/>
  <c r="P19" i="18" l="1"/>
  <c r="I92" i="17"/>
  <c r="I74" i="17"/>
  <c r="G89" i="17"/>
  <c r="K89" i="17"/>
  <c r="I89" i="17"/>
  <c r="R29" i="18"/>
  <c r="H21" i="15"/>
  <c r="H15" i="15"/>
  <c r="H21" i="14"/>
  <c r="H15" i="14"/>
  <c r="T17" i="18"/>
  <c r="P26" i="18"/>
  <c r="T26" i="18" s="1"/>
  <c r="P25" i="18"/>
  <c r="T25" i="18" s="1"/>
  <c r="P24" i="18"/>
  <c r="T24" i="18" s="1"/>
  <c r="P21" i="18"/>
  <c r="T21" i="18" s="1"/>
  <c r="T14" i="18"/>
  <c r="R19" i="18"/>
  <c r="L38" i="12"/>
  <c r="H38" i="12"/>
  <c r="H23" i="15" l="1"/>
  <c r="H33" i="15" s="1"/>
  <c r="H36" i="15" s="1"/>
  <c r="H39" i="15" s="1"/>
  <c r="H71" i="15" s="1"/>
  <c r="H23" i="14"/>
  <c r="H31" i="14" s="1"/>
  <c r="H34" i="14" s="1"/>
  <c r="H37" i="14" s="1"/>
  <c r="T19" i="18"/>
  <c r="P24" i="16" l="1"/>
  <c r="L21" i="15"/>
  <c r="J21" i="15"/>
  <c r="L127" i="12"/>
  <c r="L130" i="12" s="1"/>
  <c r="H127" i="12"/>
  <c r="H130" i="12" s="1"/>
  <c r="P25" i="16" l="1"/>
  <c r="G74" i="17" l="1"/>
  <c r="E74" i="17"/>
  <c r="G31" i="17"/>
  <c r="G43" i="17" s="1"/>
  <c r="G47" i="17" s="1"/>
  <c r="G91" i="17" l="1"/>
  <c r="G94" i="17" s="1"/>
  <c r="A35" i="18"/>
  <c r="N29" i="18"/>
  <c r="J29" i="18"/>
  <c r="H29" i="18"/>
  <c r="F29" i="18"/>
  <c r="D29" i="18"/>
  <c r="N19" i="18"/>
  <c r="L19" i="18"/>
  <c r="J19" i="18"/>
  <c r="H19" i="18"/>
  <c r="F19" i="18"/>
  <c r="D19" i="18"/>
  <c r="A3" i="18"/>
  <c r="A3" i="16"/>
  <c r="F15" i="15"/>
  <c r="F21" i="14"/>
  <c r="F15" i="14"/>
  <c r="F23" i="14" l="1"/>
  <c r="F31" i="14" s="1"/>
  <c r="F34" i="14" s="1"/>
  <c r="F23" i="15"/>
  <c r="F33" i="15" s="1"/>
  <c r="H80" i="12"/>
  <c r="F80" i="12"/>
  <c r="H71" i="12"/>
  <c r="F71" i="12"/>
  <c r="F38" i="12"/>
  <c r="H24" i="12"/>
  <c r="F24" i="12"/>
  <c r="H40" i="12" l="1"/>
  <c r="F36" i="15"/>
  <c r="E12" i="17" s="1"/>
  <c r="E31" i="17" s="1"/>
  <c r="F82" i="12"/>
  <c r="F40" i="12"/>
  <c r="H82" i="12"/>
  <c r="H132" i="12" s="1"/>
  <c r="K74" i="17"/>
  <c r="K31" i="17"/>
  <c r="K43" i="17" s="1"/>
  <c r="K47" i="17" s="1"/>
  <c r="L15" i="15"/>
  <c r="N28" i="16"/>
  <c r="J28" i="16"/>
  <c r="H28" i="16"/>
  <c r="F28" i="16"/>
  <c r="D28" i="16"/>
  <c r="P21" i="16"/>
  <c r="L21" i="14"/>
  <c r="L15" i="14"/>
  <c r="A3" i="17"/>
  <c r="A55" i="17" s="1"/>
  <c r="A53" i="17"/>
  <c r="A30" i="16"/>
  <c r="A52" i="17" s="1"/>
  <c r="N19" i="16"/>
  <c r="L19" i="16"/>
  <c r="J19" i="16"/>
  <c r="H19" i="16"/>
  <c r="F19" i="16"/>
  <c r="D19" i="16"/>
  <c r="P17" i="16"/>
  <c r="P14" i="16"/>
  <c r="J15" i="15"/>
  <c r="J21" i="14"/>
  <c r="J15" i="14"/>
  <c r="F39" i="15" l="1"/>
  <c r="E43" i="17"/>
  <c r="E47" i="17" s="1"/>
  <c r="E91" i="17" s="1"/>
  <c r="E94" i="17" s="1"/>
  <c r="P19" i="16"/>
  <c r="L23" i="15"/>
  <c r="L23" i="14"/>
  <c r="J23" i="14"/>
  <c r="K91" i="17"/>
  <c r="K94" i="17" s="1"/>
  <c r="J23" i="15"/>
  <c r="J33" i="15" s="1"/>
  <c r="J36" i="15" s="1"/>
  <c r="I12" i="17" s="1"/>
  <c r="F71" i="15" l="1"/>
  <c r="P27" i="18"/>
  <c r="J39" i="15"/>
  <c r="I31" i="17"/>
  <c r="I43" i="17" s="1"/>
  <c r="I47" i="17" s="1"/>
  <c r="I91" i="17" s="1"/>
  <c r="I94" i="17" s="1"/>
  <c r="L33" i="15"/>
  <c r="L36" i="15" s="1"/>
  <c r="L39" i="15" s="1"/>
  <c r="L71" i="15" s="1"/>
  <c r="J31" i="14"/>
  <c r="J34" i="14" s="1"/>
  <c r="J37" i="14" s="1"/>
  <c r="L31" i="14"/>
  <c r="L34" i="14" s="1"/>
  <c r="L37" i="14" s="1"/>
  <c r="J80" i="12"/>
  <c r="J71" i="12"/>
  <c r="L29" i="18" l="1"/>
  <c r="F127" i="12" s="1"/>
  <c r="F130" i="12" s="1"/>
  <c r="F132" i="12" s="1"/>
  <c r="P26" i="16"/>
  <c r="P28" i="16" s="1"/>
  <c r="J71" i="15"/>
  <c r="T27" i="18"/>
  <c r="T29" i="18" s="1"/>
  <c r="P29" i="18"/>
  <c r="J82" i="12"/>
  <c r="L80" i="12"/>
  <c r="L28" i="16" l="1"/>
  <c r="J127" i="12" s="1"/>
  <c r="J130" i="12" s="1"/>
  <c r="A92" i="12"/>
  <c r="A47" i="12"/>
  <c r="A91" i="12" l="1"/>
  <c r="A136" i="12" l="1"/>
  <c r="L71" i="12"/>
  <c r="L82" i="12" s="1"/>
  <c r="A49" i="12"/>
  <c r="A94" i="12" s="1"/>
  <c r="L24" i="12"/>
  <c r="J24" i="12"/>
  <c r="J40" i="12" s="1"/>
  <c r="L40" i="12" l="1"/>
  <c r="L132" i="12"/>
  <c r="J132" i="12"/>
</calcChain>
</file>

<file path=xl/sharedStrings.xml><?xml version="1.0" encoding="utf-8"?>
<sst xmlns="http://schemas.openxmlformats.org/spreadsheetml/2006/main" count="510" uniqueCount="215">
  <si>
    <t>บริษัท อิทธิฤทธิ์ ไนซ์ คอร์ปอเรชั่น จำกัด (มหาชน)</t>
  </si>
  <si>
    <t>งบฐานะการเงิน</t>
  </si>
  <si>
    <t>ณ วันที่ 30 กันยายน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</si>
  <si>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</si>
  <si>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</si>
  <si>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</si>
  <si>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</si>
  <si>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กันยายน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</si>
  <si>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</si>
  <si>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</si>
  <si>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</si>
  <si>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</si>
  <si>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</si>
  <si>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</si>
  <si>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</si>
  <si>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</si>
  <si>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เงินฝากประจำที่ครบกำหนดเกินกว่า 3 เดือน</t>
  </si>
  <si>
    <t>ลูกหนี้การค้าและลูกหนี้หมุนเวียนอื่น - สุทธิ</t>
  </si>
  <si>
    <t>เงินให้กู้ยืมระยะสั้น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</si>
  <si>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</si>
  <si>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</si>
  <si>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</si>
  <si>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</si>
  <si>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</si>
  <si>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</si>
  <si>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</si>
  <si>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>เงินลงทุนในการร่วมค้า</t>
  </si>
  <si>
    <t>สินทรัพย์สิทธิการใช้</t>
  </si>
  <si>
    <t xml:space="preserve">ส่วนปรับปรุงอาคารเช่าและอุปกรณ์ 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</si>
  <si>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</si>
  <si>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</si>
  <si>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</si>
  <si>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</si>
  <si>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</si>
  <si>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</si>
  <si>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</si>
  <si>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</si>
  <si>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</si>
  <si>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</t>
  </si>
  <si>
    <t>ส่วนของเงินกู้ยืมระยะยาวที่ถึงกำหนด</t>
  </si>
  <si>
    <t>ชำระภายในหนึ่งปี</t>
  </si>
  <si>
    <t>ส่วนของหนี้สินตามสัญญาเช่าที่ถึงกำหนด</t>
  </si>
  <si>
    <t>ภาษีเงินได้นิติบุคคลค้างจ่าย</t>
  </si>
  <si>
    <t>หนี้สินตราสารอนุพันธ์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</si>
  <si>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</si>
  <si>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</si>
  <si>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</si>
  <si>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</si>
  <si>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</si>
  <si>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ประมาณการหนี้สินสำหรับการรับประกันสินค้า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</si>
  <si>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</si>
  <si>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</si>
  <si>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</si>
  <si>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</si>
  <si>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</si>
  <si>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</si>
  <si>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</si>
  <si>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295,000,000 หุ้น </t>
  </si>
  <si>
    <t xml:space="preserve">   มูลค่าที่ตราไว้หุ้นละ 0.50 บาท</t>
  </si>
  <si>
    <t xml:space="preserve">  (พ.ศ. 2567 : หุ้นสามัญ </t>
  </si>
  <si>
    <t xml:space="preserve">   จำนวน 270,000,000 หุ้น </t>
  </si>
  <si>
    <t xml:space="preserve">   มูลค่าที่ตราไว้หุ้นละ 0.50 บาท)</t>
  </si>
  <si>
    <t>ทุนที่ออกและชำระแล้ว</t>
  </si>
  <si>
    <t xml:space="preserve">หุ้นสามัญ จำนวน 270,200,000 หุ้น </t>
  </si>
  <si>
    <t xml:space="preserve">   มูลค่าที่ได้รับชำระแล้วหุ้นละ 0.50 บาท</t>
  </si>
  <si>
    <t xml:space="preserve">   มูลค่าที่ได้รับชำระแล้วหุ้นละ 0.50 บาท)</t>
  </si>
  <si>
    <t>ส่วนเกินมูลค่าหุ้นสามัญ</t>
  </si>
  <si>
    <t>ส่วนเกินทุนจากการจ่ายโดยใช้หุ้นเป็นเกณฑ์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</si>
  <si>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</si>
  <si>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</si>
  <si>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</si>
  <si>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</si>
  <si>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</si>
  <si>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</si>
  <si>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</si>
  <si>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</si>
  <si>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</si>
  <si>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 xml:space="preserve"> 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</si>
  <si>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</si>
  <si>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</si>
  <si>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</si>
  <si>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</si>
  <si>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ต้นทุนขายและการให้บริการ</t>
  </si>
  <si>
    <t>ต้นทุนขาย</t>
  </si>
  <si>
    <t>ต้นทุนการให้บริการ</t>
  </si>
  <si>
    <t>รวมต้นทุนขายและการให้บริการ</t>
  </si>
  <si>
    <t>กำไรขั้นต้น</t>
  </si>
  <si>
    <t>รายได้อื่น</t>
  </si>
  <si>
    <t>ค่าใช้จ่ายในการขายและต้นทุนในการจัดจำหน่าย</t>
  </si>
  <si>
    <t>ค่าใช้จ่ายในการบริหาร</t>
  </si>
  <si>
    <t>กลับรายการผลขาดทุนด้านเครดิตที่คาดว่าจะเกิดขึ้น</t>
  </si>
  <si>
    <t>กำไร(ขาดทุน)อื่น</t>
  </si>
  <si>
    <t>ส่วนแบ่งขาดทุนจากเงินลงทุนในการร่วมค้าตาม</t>
  </si>
  <si>
    <t>วิธีส่วนได้เสีย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</si>
  <si>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</si>
  <si>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</si>
  <si>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</si>
  <si>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ภาษีเงินได้</t>
  </si>
  <si>
    <t>กำไรสุทธิสำหรับรอบระยะเวลา</t>
  </si>
  <si>
    <t>การแบ่งปันกำไร(ขาดทุน):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</si>
  <si>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</si>
  <si>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</si>
  <si>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กำไรต่อหุ้น</t>
  </si>
  <si>
    <t>กำไรต่อหุ้นขั้นพื้นฐาน</t>
  </si>
  <si>
    <t>สำหรับรอบระยะเวลาเก้าเดือนสิ้นสุดวันที่ 30 กันยายน พ.ศ. 2568</t>
  </si>
  <si>
    <t>งบการเปลี่ยนแปลงส่วนของเจ้าของ</t>
  </si>
  <si>
    <t>ข้อมูลทางการเงินรวม (ยังไม่ได้ตรวจสอบ)</t>
  </si>
  <si>
    <t>องค์ประกอบอื่นของ</t>
  </si>
  <si>
    <t>ส่วนของผู้ถือหุ้น</t>
  </si>
  <si>
    <t>ขาดทุนเบ็ดเสร็จอื่น</t>
  </si>
  <si>
    <t>ส่วนเกินทุนจาก</t>
  </si>
  <si>
    <t>จัดสรรแล้ว</t>
  </si>
  <si>
    <t>ผลขาดทุนจากการวัดมูลค่าใหม่</t>
  </si>
  <si>
    <t>รวมส่วนของ</t>
  </si>
  <si>
    <t>รวม</t>
  </si>
  <si>
    <t>ทุนที่ออกและ</t>
  </si>
  <si>
    <t>ส่วนเกินมูลค่า</t>
  </si>
  <si>
    <t>การจ่ายโดยใช้หุ้น</t>
  </si>
  <si>
    <t>สำรอง</t>
  </si>
  <si>
    <t>ของผลประโยชน์พนักงาน</t>
  </si>
  <si>
    <t>ผู้เป็นเจ้าของ</t>
  </si>
  <si>
    <t>ส่วนได้เสียที่ไม่มี</t>
  </si>
  <si>
    <t>ส่วนของ</t>
  </si>
  <si>
    <t xml:space="preserve"> ชำระแล้ว</t>
  </si>
  <si>
    <t>หุ้นสามัญ</t>
  </si>
  <si>
    <t>เป็นเกณฑ์</t>
  </si>
  <si>
    <t>ตามกฎหมาย</t>
  </si>
  <si>
    <t>ที่กำหนดไว้</t>
  </si>
  <si>
    <t>ของบริษัท</t>
  </si>
  <si>
    <t>อำนาจควบคุม</t>
  </si>
  <si>
    <t>ผู้ถือหุ้น</t>
  </si>
  <si>
    <t>ยอดคงเหลือต้นรอบระยะเวลา ณ วันที่ 1 มกราคม พ.ศ. 2567</t>
  </si>
  <si>
    <t>การเปลี่ยนแปลงในส่วนของเจ้าของสำหรับ</t>
  </si>
  <si>
    <t xml:space="preserve"> รอบระยะเวลา</t>
  </si>
  <si>
    <t>ยอดคงเหลือปลายรอบระยะเวลา ณ วันที่ 30 กันยายน พ.ศ. 2567</t>
  </si>
  <si>
    <t>ยอดคงเหลือต้นรอบระยะเวลา ณ วันที่ 1 มกราคม พ.ศ. 2568</t>
  </si>
  <si>
    <t>การเพิ่มหุ้นสามัญ</t>
  </si>
  <si>
    <t>การเพิ่มหุ้นสามัญของบริษัทย่อย</t>
  </si>
  <si>
    <t>เงินปันผลจ่าย</t>
  </si>
  <si>
    <t>ยอดคงเหลือปลายรอบระยะเวลา ณ วันที่ 30 กันยายน พ.ศ. 2568</t>
  </si>
  <si>
    <t>ข้อมูลทางการเงินเฉพาะกิจการ (ยังไม่ได้ตรวจสอบ)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</si>
  <si>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</si>
  <si>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</si>
  <si>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</si>
  <si>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</si>
  <si>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กำไรจากการจำหน่ายอุปกรณ์</t>
  </si>
  <si>
    <t>ขาดทุน(กำไร)จากการปรับมูลค่าสินค้าคงเหลือ</t>
  </si>
  <si>
    <t>(กำไร)ขาดทุนจากอัตราแลกเปลี่ยนเงินตราต่างประเทศ</t>
  </si>
  <si>
    <t>กำไรจากการปรับมูลค่ายุติธรรมของสัญญาอนุพันธ์</t>
  </si>
  <si>
    <t>รายการขาดทุนที่ยังไม่เกิดขึ้นจริงจากการวัดมูลค่า</t>
  </si>
  <si>
    <t xml:space="preserve">   ยุติธรรมของสินทรัพย์ทางการเงินอื่น</t>
  </si>
  <si>
    <t>รายได้จากส่วนแบ่งกำไรในสินทรัพย์ทางการเงินหมุนเวียนอื่น</t>
  </si>
  <si>
    <t>ขาดทุนจากการจำหน่ายสินทรัพย์ทางการเงินอื่น</t>
  </si>
  <si>
    <t>ส่วนแบ่งขาดทุนจากเงินลงทุนในการร่วมค้า</t>
  </si>
  <si>
    <t xml:space="preserve">   ตามวิธีส่วนได้เสีย</t>
  </si>
  <si>
    <t>ดอกเบี้ยรับ</t>
  </si>
  <si>
    <t>ค่าใช้จ่ายการรับประกันสินค้า</t>
  </si>
  <si>
    <t xml:space="preserve">การเปลี่ยนแปลงเงินทุนหมุนเวียน: </t>
  </si>
  <si>
    <t>ลูกหนี้การค้าและลูกหนี้หมุนเวียนอื่น</t>
  </si>
  <si>
    <t>เงินสดได้มาจากกิจกรรมดำเนินงาน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</si>
  <si>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</si>
  <si>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</si>
  <si>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</si>
  <si>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เงินฝากประจำที่ครบกำหนดเกินกว่า 3 เดือนเพิ่มขึ้น</t>
  </si>
  <si>
    <t>เงินสดจ่ายเพื่อลงทุนในบริษัทย่อย</t>
  </si>
  <si>
    <t>เงินสดจ่ายเพื่อซื้อสินทรัพย์สิทธิการใช้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</si>
  <si>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</si>
  <si>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</si>
  <si>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เงินสดจ่ายเพื่อซื้อสินทรัพย์ไม่มีตัวตนอื่น</t>
  </si>
  <si>
    <t>เงินสดรับจากส่วนแบ่งกำไรในสินทรัพย์ทางการเงินหมุนเวียนอื่น</t>
  </si>
  <si>
    <t>เงินสดรับจากการขายสินทรัพย์ทางการเงินอื่น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</si>
  <si>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</si>
  <si>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</si>
  <si>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เงินสดรับจากการออกหุ้นสามัญ</t>
  </si>
  <si>
    <t>เงินสดรับจากเงินกู้ระยะยาว</t>
  </si>
  <si>
    <t>เงินสดจ่ายต้นทุนทางการเงินสำหรับเงินกู้ยืมระยะยาวจาก</t>
  </si>
  <si>
    <t>สถาบันการเงิน</t>
  </si>
  <si>
    <t>เงินสดจ่ายคืนเงินกู้ยืมระยะยาว</t>
  </si>
  <si>
    <t>เงินสดจ่ายดอกเบี้ยเงินกู้ยืม</t>
  </si>
  <si>
    <t>เงินสดจ่ายหนี้สินตามสัญญาเช่า</t>
  </si>
  <si>
    <t>เงินสดจ่ายดอกเบี้ยตามสัญญาเช่า</t>
  </si>
  <si>
    <t>เงินสดจ่ายเพื่อค่าธรรมเนียมจัดหาเงิน</t>
  </si>
  <si>
    <t>เงินปันผลจ่ายให้แก่ผู้ถือหุ้นของบริษัท</t>
  </si>
  <si>
    <t>เงินสดรับจากการเพิ่มหุ้นสามัญของบริษัทย่อย</t>
  </si>
  <si>
    <t>เงินสดสุทธิ(ใช้ไปใน)ได้มาจากกิจกรรมจัดหาเงิน</t>
  </si>
  <si>
    <t>เงินสดและรายการเทียบเท่าเงินสด(ลดลง)เพิ่มขึ้นสุทธิ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</si>
  <si>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</si>
  <si>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</si>
  <si>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รายการที่มิใช่เงินสด</t>
  </si>
  <si>
    <t>การได้มาของสิทธิการใช้สินทรัพย์ภายใต้สัญญาเช่า</t>
  </si>
  <si>
    <t>การได้มาของยานพาหนะภายใต้สัญญาเช่าซื้อ</t>
  </si>
  <si>
    <t>เจ้าหนี้จากการลงทุนในการร่วมค้า</t>
  </si>
  <si>
    <t>เงินจ่ายล่วงหน้าค่าสินค้า</t>
  </si>
  <si>
    <t>ผลขาดทุนด้านเครดิตที่คาดว่าจะเกิดขึ้น</t>
  </si>
  <si>
    <t>สำหรับรอบระยะเวลาสามเดือนสิ้นสุดวันที่ 30 กันยายน พ.ศ. 2568</t>
  </si>
  <si>
    <t xml:space="preserve">   ไปยังกำไรหรือขาดทุนในภายหลัง</t>
  </si>
  <si>
    <t xml:space="preserve">      ตามวิธีส่วนได้เสีย</t>
  </si>
  <si>
    <t xml:space="preserve">      รายการใหม่ไปยังกำไรหรือขาดทุนในภายหลัง</t>
  </si>
  <si>
    <t>- สุทธิจากภาษี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</si>
  <si>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</si>
  <si>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</si>
  <si>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ส่วนของผู้เป็นเจ้าของของบริษัทใหญ่</t>
  </si>
  <si>
    <t>การวัดมูลค่าใหม่ของภาระผูกพัน</t>
  </si>
  <si>
    <t xml:space="preserve">   ผลประโยชน์หลังออกจากงาน</t>
  </si>
  <si>
    <t>รายการที่จะไม่จัดประเภทรายการใหม่</t>
  </si>
  <si>
    <t xml:space="preserve">   ภาษีเงินได้เกี่ยวกับรายการที่จะไม่จัดประเภท</t>
  </si>
  <si>
    <t>กำไรเบ็ดเสร็จอื่นสำหรับรอบระยะเวลา</t>
  </si>
  <si>
    <t>กำไรเบ็ดเสร็จรวมสำหรับรอบระยะเวลา</t>
  </si>
  <si>
    <t>-</t>
  </si>
  <si>
    <t>กำไรสำหรับรอบระยะเวลา</t>
  </si>
  <si>
    <t>กำไรขาดทุนเบ็ดเสร็จอื่น:</t>
  </si>
  <si>
    <t>การแบ่งปันกำไร(ขาดทุน)เบ็ดเสร็จรวม:</t>
  </si>
  <si>
    <t xml:space="preserve">การแบ่งปันกำไร(ขาดทุน)เบ็ดเสร็จรวม: </t>
  </si>
  <si>
    <t>ค่าใช้จ่ายผลประโยชน์พนักงาน</t>
  </si>
  <si>
    <t xml:space="preserve">กำไรขาดทุนเบ็ดเสร็จอื่น: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</si>
</sst>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1"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(#,##0\);&quot;-&quot;;@"/>
    <numFmt numFmtId="169" formatCode="#,##0;\(#,##0\)"/>
    <numFmt numFmtId="170" formatCode="0.00_)"/>
    <numFmt numFmtId="171" formatCode="#,##0\ &quot;FB&quot;;\-#,##0\ &quot;FB&quot;"/>
    <numFmt numFmtId="172" formatCode="#,##0\ &quot;F&quot;;[Red]\-#,##0\ &quot;F&quot;"/>
    <numFmt numFmtId="173" formatCode="_-* #,##0.00_-;\-* #,##0.00_-;_-* \-??_-;_-@_-"/>
    <numFmt numFmtId="174" formatCode="#,##0.000;\(#,##0.000\);&quot;-&quot;;@"/>
    <numFmt numFmtId="175" formatCode="_(* #,##0_);_(* \(#,##0\);_(* &quot;-&quot;??_);_(@_)"/>
    <numFmt numFmtId="176" formatCode="#,##0;\(#,##0\);\-;@"/>
    <numFmt numFmtId="177" formatCode="_-* #,##0.00\ _€_-;\-* #,##0.00\ _€_-;_-* &quot;-&quot;??\ _€_-;_-@_-"/>
    <numFmt numFmtId="178" formatCode="_-* #,##0.00\ &quot;€&quot;_-;\-* #,##0.00\ &quot;€&quot;_-;_-* &quot;-&quot;??\ &quot;€&quot;_-;_-@_-"/>
    <numFmt numFmtId="179" formatCode="_(* #,##0_);_(* \(#,##0\);_(* &quot;-&quot;???\ _);_(@_)"/>
    <numFmt numFmtId="180" formatCode="_(* #,##0.0000_);_(* \(#,##0.0000\);_(* &quot;-&quot;???\ _);_(@_)"/>
    <numFmt numFmtId="181" formatCode="_(* #,##0.00_);_(* \(#,##0.00\);_(* &quot;-&quot;???\ _);_(@_)"/>
    <numFmt numFmtId="182" formatCode="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0"/>
      <color theme="1"/>
      <name val="Calibri"/>
      <family val="2"/>
      <scheme val="minor"/>
    </font>
    <font>
      <sz val="14"/>
      <name val="Cordia New"/>
      <family val="2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4"/>
      <name val="AngsanaUPC"/>
      <family val="1"/>
      <charset val="222"/>
    </font>
    <font>
      <sz val="12"/>
      <name val="Tms Rmn"/>
    </font>
    <font>
      <sz val="8"/>
      <name val="Arial"/>
      <family val="2"/>
    </font>
    <font>
      <sz val="7"/>
      <name val="Small Fonts"/>
      <family val="2"/>
    </font>
    <font>
      <b/>
      <sz val="24"/>
      <name val="AngsanaUPC"/>
      <family val="1"/>
      <charset val="22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0"/>
      <color theme="1"/>
      <name val="Arial Unicode MS"/>
      <family val="2"/>
    </font>
    <font>
      <sz val="14"/>
      <name val="Cordia New"/>
      <family val="2"/>
    </font>
    <font>
      <sz val="14"/>
      <name val="Angsana New"/>
      <family val="1"/>
    </font>
    <font>
      <sz val="15"/>
      <name val="Angsana New"/>
      <family val="1"/>
    </font>
    <font>
      <b/>
      <sz val="13"/>
      <name val="Browallia New"/>
      <family val="2"/>
    </font>
    <font>
      <sz val="13"/>
      <name val="Browallia New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Calibri"/>
      <family val="2"/>
      <charset val="238"/>
      <scheme val="minor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u/>
      <sz val="10"/>
      <color indexed="12"/>
      <name val="Arial"/>
      <family val="2"/>
    </font>
    <font>
      <sz val="13"/>
      <color theme="1"/>
      <name val="Browallia New"/>
      <family val="2"/>
    </font>
    <font>
      <sz val="10"/>
      <name val="Microsoft Sans Serif"/>
      <family val="2"/>
    </font>
    <font>
      <i/>
      <sz val="13"/>
      <name val="Browall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15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0" fontId="1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6" fillId="0" borderId="0"/>
    <xf numFmtId="166" fontId="6" fillId="0" borderId="0" applyFont="0" applyFill="0" applyBorder="0" applyAlignment="0" applyProtection="0"/>
    <xf numFmtId="0" fontId="7" fillId="0" borderId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ill="0" applyBorder="0" applyAlignment="0" applyProtection="0"/>
    <xf numFmtId="169" fontId="9" fillId="0" borderId="0"/>
    <xf numFmtId="170" fontId="10" fillId="0" borderId="0"/>
    <xf numFmtId="172" fontId="10" fillId="0" borderId="0"/>
    <xf numFmtId="0" fontId="11" fillId="0" borderId="0" applyNumberFormat="0" applyFill="0" applyBorder="0" applyAlignment="0" applyProtection="0"/>
    <xf numFmtId="38" fontId="12" fillId="2" borderId="0" applyNumberFormat="0" applyBorder="0" applyAlignment="0" applyProtection="0"/>
    <xf numFmtId="10" fontId="12" fillId="3" borderId="3" applyNumberFormat="0" applyBorder="0" applyAlignment="0" applyProtection="0"/>
    <xf numFmtId="37" fontId="13" fillId="0" borderId="0"/>
    <xf numFmtId="171" fontId="10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4" applyNumberFormat="0" applyFill="0" applyAlignment="0" applyProtection="0">
      <alignment horizontal="center" vertical="center"/>
    </xf>
    <xf numFmtId="3" fontId="14" fillId="0" borderId="5">
      <alignment horizontal="center"/>
    </xf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8" fillId="0" borderId="0"/>
    <xf numFmtId="0" fontId="20" fillId="0" borderId="0"/>
    <xf numFmtId="166" fontId="19" fillId="0" borderId="0" applyFont="0" applyFill="0" applyBorder="0" applyAlignment="0" applyProtection="0"/>
    <xf numFmtId="0" fontId="4" fillId="0" borderId="0"/>
    <xf numFmtId="0" fontId="8" fillId="0" borderId="0"/>
    <xf numFmtId="0" fontId="24" fillId="0" borderId="0"/>
    <xf numFmtId="0" fontId="7" fillId="0" borderId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/>
    <xf numFmtId="0" fontId="26" fillId="0" borderId="8" applyNumberFormat="0" applyFill="0" applyAlignment="0">
      <protection locked="0"/>
    </xf>
    <xf numFmtId="0" fontId="1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7" fillId="0" borderId="0">
      <protection locked="0"/>
    </xf>
    <xf numFmtId="0" fontId="28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9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1" fillId="0" borderId="0"/>
    <xf numFmtId="0" fontId="4" fillId="0" borderId="0"/>
    <xf numFmtId="0" fontId="29" fillId="0" borderId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32" fillId="0" borderId="0"/>
  </cellStyleXfs>
  <cellXfs count="137">
    <xf numFmtId="0" fontId="0" fillId="0" borderId="0" xfId="0"/>
    <xf numFmtId="168" fontId="22" fillId="0" borderId="0" xfId="10" applyNumberFormat="1" applyFont="1" applyFill="1" applyAlignment="1">
      <alignment horizontal="right" vertical="center"/>
    </xf>
    <xf numFmtId="168" fontId="22" fillId="0" borderId="1" xfId="5" applyNumberFormat="1" applyFont="1" applyFill="1" applyBorder="1" applyAlignment="1">
      <alignment horizontal="right" vertical="center"/>
    </xf>
    <xf numFmtId="168" fontId="22" fillId="0" borderId="0" xfId="10" applyNumberFormat="1" applyFont="1" applyFill="1" applyBorder="1" applyAlignment="1">
      <alignment horizontal="right" vertical="center"/>
    </xf>
    <xf numFmtId="168" fontId="22" fillId="0" borderId="0" xfId="10" applyNumberFormat="1" applyFont="1" applyFill="1" applyBorder="1" applyAlignment="1">
      <alignment vertical="center"/>
    </xf>
    <xf numFmtId="168" fontId="22" fillId="0" borderId="2" xfId="10" applyNumberFormat="1" applyFont="1" applyFill="1" applyBorder="1" applyAlignment="1">
      <alignment vertical="center"/>
    </xf>
    <xf numFmtId="168" fontId="22" fillId="0" borderId="2" xfId="10" applyNumberFormat="1" applyFont="1" applyFill="1" applyBorder="1" applyAlignment="1">
      <alignment horizontal="right" vertical="center"/>
    </xf>
    <xf numFmtId="168" fontId="22" fillId="0" borderId="0" xfId="5" applyNumberFormat="1" applyFont="1" applyFill="1" applyBorder="1" applyAlignment="1">
      <alignment horizontal="right" vertical="center"/>
    </xf>
    <xf numFmtId="179" fontId="22" fillId="0" borderId="0" xfId="113" applyNumberFormat="1" applyFont="1" applyFill="1" applyAlignment="1">
      <alignment horizontal="right" vertical="center"/>
    </xf>
    <xf numFmtId="179" fontId="22" fillId="0" borderId="1" xfId="113" applyNumberFormat="1" applyFont="1" applyFill="1" applyBorder="1" applyAlignment="1">
      <alignment horizontal="right" vertical="center"/>
    </xf>
    <xf numFmtId="179" fontId="22" fillId="0" borderId="0" xfId="113" applyNumberFormat="1" applyFont="1" applyFill="1" applyBorder="1" applyAlignment="1">
      <alignment horizontal="right" vertical="center"/>
    </xf>
    <xf numFmtId="179" fontId="22" fillId="0" borderId="2" xfId="113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67" fontId="22" fillId="0" borderId="1" xfId="0" applyNumberFormat="1" applyFont="1" applyBorder="1" applyAlignment="1">
      <alignment vertical="center"/>
    </xf>
    <xf numFmtId="168" fontId="22" fillId="0" borderId="0" xfId="73" applyNumberFormat="1" applyFont="1" applyAlignment="1">
      <alignment vertical="center"/>
    </xf>
    <xf numFmtId="167" fontId="21" fillId="0" borderId="0" xfId="0" quotePrefix="1" applyNumberFormat="1" applyFont="1" applyAlignment="1">
      <alignment horizontal="right" vertical="center"/>
    </xf>
    <xf numFmtId="167" fontId="21" fillId="0" borderId="0" xfId="0" quotePrefix="1" applyNumberFormat="1" applyFont="1" applyAlignment="1">
      <alignment horizontal="right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167" fontId="21" fillId="0" borderId="1" xfId="0" applyNumberFormat="1" applyFont="1" applyBorder="1" applyAlignment="1">
      <alignment horizontal="right" vertical="center" wrapText="1"/>
    </xf>
    <xf numFmtId="168" fontId="22" fillId="0" borderId="0" xfId="8" applyNumberFormat="1" applyFont="1" applyAlignment="1">
      <alignment horizontal="center" vertical="center"/>
    </xf>
    <xf numFmtId="167" fontId="22" fillId="0" borderId="0" xfId="0" applyNumberFormat="1" applyFont="1" applyAlignment="1">
      <alignment horizontal="right" vertical="center" wrapText="1"/>
    </xf>
    <xf numFmtId="168" fontId="21" fillId="0" borderId="0" xfId="9" applyNumberFormat="1" applyFont="1" applyAlignment="1">
      <alignment horizontal="right" vertical="center"/>
    </xf>
    <xf numFmtId="168" fontId="22" fillId="0" borderId="0" xfId="8" applyNumberFormat="1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168" fontId="22" fillId="0" borderId="0" xfId="8" applyNumberFormat="1" applyFont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168" fontId="22" fillId="0" borderId="0" xfId="0" applyNumberFormat="1" applyFont="1" applyAlignment="1">
      <alignment vertical="center"/>
    </xf>
    <xf numFmtId="168" fontId="22" fillId="0" borderId="1" xfId="8" applyNumberFormat="1" applyFont="1" applyBorder="1" applyAlignment="1">
      <alignment vertical="center"/>
    </xf>
    <xf numFmtId="168" fontId="22" fillId="0" borderId="1" xfId="0" applyNumberFormat="1" applyFont="1" applyBorder="1" applyAlignment="1">
      <alignment vertical="center"/>
    </xf>
    <xf numFmtId="0" fontId="22" fillId="0" borderId="0" xfId="0" applyFont="1" applyAlignment="1">
      <alignment horizontal="justify" vertical="center" wrapText="1"/>
    </xf>
    <xf numFmtId="167" fontId="22" fillId="0" borderId="1" xfId="0" applyNumberFormat="1" applyFont="1" applyBorder="1" applyAlignment="1">
      <alignment horizontal="right" vertical="center" wrapText="1"/>
    </xf>
    <xf numFmtId="167" fontId="22" fillId="0" borderId="2" xfId="0" applyNumberFormat="1" applyFont="1" applyBorder="1" applyAlignment="1">
      <alignment horizontal="right" vertical="center" wrapText="1"/>
    </xf>
    <xf numFmtId="168" fontId="22" fillId="0" borderId="1" xfId="0" applyNumberFormat="1" applyFont="1" applyBorder="1" applyAlignment="1">
      <alignment horizontal="right" vertical="center"/>
    </xf>
    <xf numFmtId="168" fontId="22" fillId="0" borderId="1" xfId="8" applyNumberFormat="1" applyFont="1" applyBorder="1" applyAlignment="1">
      <alignment horizontal="right" vertical="center"/>
    </xf>
    <xf numFmtId="168" fontId="22" fillId="0" borderId="0" xfId="9" applyNumberFormat="1" applyFont="1" applyAlignment="1">
      <alignment horizontal="center" vertical="center"/>
    </xf>
    <xf numFmtId="167" fontId="22" fillId="0" borderId="2" xfId="0" applyNumberFormat="1" applyFont="1" applyBorder="1" applyAlignment="1">
      <alignment vertical="center"/>
    </xf>
    <xf numFmtId="168" fontId="22" fillId="0" borderId="0" xfId="0" applyNumberFormat="1" applyFont="1" applyAlignment="1">
      <alignment horizontal="center" vertical="center"/>
    </xf>
    <xf numFmtId="0" fontId="22" fillId="0" borderId="0" xfId="0" quotePrefix="1" applyFont="1" applyAlignment="1">
      <alignment vertical="center"/>
    </xf>
    <xf numFmtId="168" fontId="22" fillId="0" borderId="1" xfId="9" applyNumberFormat="1" applyFont="1" applyBorder="1" applyAlignment="1">
      <alignment horizontal="right" vertical="center"/>
    </xf>
    <xf numFmtId="168" fontId="21" fillId="0" borderId="0" xfId="0" applyNumberFormat="1" applyFont="1" applyAlignment="1">
      <alignment horizontal="center" vertical="center"/>
    </xf>
    <xf numFmtId="167" fontId="21" fillId="0" borderId="0" xfId="0" applyNumberFormat="1" applyFont="1" applyAlignment="1">
      <alignment vertical="center"/>
    </xf>
    <xf numFmtId="168" fontId="21" fillId="0" borderId="0" xfId="0" applyNumberFormat="1" applyFont="1" applyAlignment="1">
      <alignment horizontal="right" vertical="center"/>
    </xf>
    <xf numFmtId="0" fontId="21" fillId="0" borderId="1" xfId="0" applyFont="1" applyBorder="1" applyAlignment="1">
      <alignment vertical="top"/>
    </xf>
    <xf numFmtId="168" fontId="21" fillId="0" borderId="1" xfId="0" applyNumberFormat="1" applyFont="1" applyBorder="1" applyAlignment="1">
      <alignment horizontal="center" vertical="center"/>
    </xf>
    <xf numFmtId="167" fontId="21" fillId="0" borderId="1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horizontal="right" vertical="center"/>
    </xf>
    <xf numFmtId="168" fontId="21" fillId="0" borderId="0" xfId="0" applyNumberFormat="1" applyFont="1" applyAlignment="1">
      <alignment horizontal="center" vertical="center" wrapText="1"/>
    </xf>
    <xf numFmtId="167" fontId="21" fillId="0" borderId="0" xfId="0" applyNumberFormat="1" applyFont="1" applyAlignment="1">
      <alignment horizontal="justify" vertical="center" wrapText="1"/>
    </xf>
    <xf numFmtId="168" fontId="21" fillId="0" borderId="0" xfId="0" applyNumberFormat="1" applyFont="1" applyAlignment="1">
      <alignment horizontal="right" vertical="center" wrapText="1"/>
    </xf>
    <xf numFmtId="168" fontId="21" fillId="0" borderId="0" xfId="0" quotePrefix="1" applyNumberFormat="1" applyFont="1" applyAlignment="1">
      <alignment horizontal="center" vertical="center" wrapText="1"/>
    </xf>
    <xf numFmtId="167" fontId="22" fillId="0" borderId="0" xfId="0" applyNumberFormat="1" applyFont="1" applyAlignment="1">
      <alignment horizontal="justify" vertical="center"/>
    </xf>
    <xf numFmtId="168" fontId="21" fillId="0" borderId="0" xfId="0" quotePrefix="1" applyNumberFormat="1" applyFont="1" applyAlignment="1">
      <alignment horizontal="right" vertical="center"/>
    </xf>
    <xf numFmtId="176" fontId="21" fillId="0" borderId="0" xfId="73" applyNumberFormat="1" applyFont="1" applyAlignment="1">
      <alignment horizontal="right" vertical="center"/>
    </xf>
    <xf numFmtId="167" fontId="21" fillId="0" borderId="0" xfId="0" applyNumberFormat="1" applyFont="1" applyAlignment="1">
      <alignment horizontal="center" vertical="center" wrapText="1"/>
    </xf>
    <xf numFmtId="168" fontId="21" fillId="0" borderId="0" xfId="0" quotePrefix="1" applyNumberFormat="1" applyFont="1" applyAlignment="1">
      <alignment horizontal="right" vertical="center" wrapText="1"/>
    </xf>
    <xf numFmtId="168" fontId="21" fillId="0" borderId="1" xfId="0" applyNumberFormat="1" applyFont="1" applyBorder="1" applyAlignment="1">
      <alignment horizontal="right" vertical="center" wrapText="1"/>
    </xf>
    <xf numFmtId="0" fontId="31" fillId="0" borderId="0" xfId="0" applyFont="1"/>
    <xf numFmtId="167" fontId="22" fillId="0" borderId="0" xfId="0" applyNumberFormat="1" applyFont="1"/>
    <xf numFmtId="168" fontId="22" fillId="0" borderId="0" xfId="0" applyNumberFormat="1" applyFont="1" applyAlignment="1">
      <alignment horizontal="right"/>
    </xf>
    <xf numFmtId="0" fontId="22" fillId="0" borderId="0" xfId="0" applyFont="1"/>
    <xf numFmtId="168" fontId="22" fillId="0" borderId="1" xfId="0" applyNumberFormat="1" applyFont="1" applyBorder="1" applyAlignment="1">
      <alignment horizontal="right" vertical="center" wrapText="1"/>
    </xf>
    <xf numFmtId="168" fontId="22" fillId="0" borderId="0" xfId="0" applyNumberFormat="1" applyFont="1" applyAlignment="1">
      <alignment horizontal="right" vertical="center" wrapText="1"/>
    </xf>
    <xf numFmtId="168" fontId="22" fillId="0" borderId="0" xfId="0" applyNumberFormat="1" applyFont="1"/>
    <xf numFmtId="168" fontId="22" fillId="0" borderId="2" xfId="0" applyNumberFormat="1" applyFont="1" applyBorder="1" applyAlignment="1">
      <alignment horizontal="right"/>
    </xf>
    <xf numFmtId="168" fontId="22" fillId="0" borderId="0" xfId="0" applyNumberFormat="1" applyFont="1" applyAlignment="1">
      <alignment horizontal="center"/>
    </xf>
    <xf numFmtId="182" fontId="22" fillId="0" borderId="0" xfId="0" applyNumberFormat="1" applyFont="1" applyAlignment="1">
      <alignment vertical="center"/>
    </xf>
    <xf numFmtId="168" fontId="22" fillId="0" borderId="1" xfId="0" applyNumberFormat="1" applyFont="1" applyBorder="1" applyAlignment="1">
      <alignment horizontal="center" vertical="center"/>
    </xf>
    <xf numFmtId="0" fontId="21" fillId="0" borderId="0" xfId="112" applyFont="1" applyAlignment="1">
      <alignment vertical="center"/>
    </xf>
    <xf numFmtId="0" fontId="22" fillId="0" borderId="0" xfId="112" applyFont="1" applyAlignment="1">
      <alignment vertical="center"/>
    </xf>
    <xf numFmtId="179" fontId="22" fillId="0" borderId="0" xfId="112" applyNumberFormat="1" applyFont="1" applyAlignment="1">
      <alignment horizontal="center" vertical="center"/>
    </xf>
    <xf numFmtId="179" fontId="21" fillId="0" borderId="0" xfId="112" applyNumberFormat="1" applyFont="1" applyAlignment="1">
      <alignment horizontal="right" vertical="center"/>
    </xf>
    <xf numFmtId="179" fontId="22" fillId="0" borderId="0" xfId="112" applyNumberFormat="1" applyFont="1" applyAlignment="1">
      <alignment vertical="center"/>
    </xf>
    <xf numFmtId="0" fontId="33" fillId="0" borderId="0" xfId="112" applyFont="1" applyAlignment="1">
      <alignment vertical="center"/>
    </xf>
    <xf numFmtId="0" fontId="33" fillId="0" borderId="0" xfId="112" applyFont="1" applyAlignment="1">
      <alignment horizontal="right" vertical="center"/>
    </xf>
    <xf numFmtId="37" fontId="33" fillId="0" borderId="0" xfId="114" applyNumberFormat="1" applyFont="1" applyAlignment="1">
      <alignment vertical="center"/>
    </xf>
    <xf numFmtId="37" fontId="22" fillId="0" borderId="0" xfId="114" applyNumberFormat="1" applyFont="1" applyAlignment="1">
      <alignment vertical="center"/>
    </xf>
    <xf numFmtId="0" fontId="22" fillId="0" borderId="0" xfId="112" applyFont="1" applyAlignment="1">
      <alignment horizontal="left" vertical="center"/>
    </xf>
    <xf numFmtId="0" fontId="22" fillId="0" borderId="0" xfId="112" quotePrefix="1" applyFont="1" applyAlignment="1">
      <alignment vertical="center"/>
    </xf>
    <xf numFmtId="0" fontId="22" fillId="0" borderId="0" xfId="112" quotePrefix="1" applyFont="1" applyAlignment="1">
      <alignment horizontal="left" vertical="center"/>
    </xf>
    <xf numFmtId="168" fontId="22" fillId="0" borderId="1" xfId="0" applyNumberFormat="1" applyFont="1" applyBorder="1" applyAlignment="1">
      <alignment horizontal="right"/>
    </xf>
    <xf numFmtId="179" fontId="22" fillId="0" borderId="0" xfId="112" applyNumberFormat="1" applyFont="1" applyAlignment="1">
      <alignment horizontal="right" vertical="center"/>
    </xf>
    <xf numFmtId="0" fontId="22" fillId="0" borderId="0" xfId="7" applyFont="1" applyAlignment="1">
      <alignment vertical="center"/>
    </xf>
    <xf numFmtId="0" fontId="22" fillId="0" borderId="0" xfId="7" quotePrefix="1" applyFont="1" applyAlignment="1">
      <alignment vertical="center"/>
    </xf>
    <xf numFmtId="179" fontId="22" fillId="0" borderId="2" xfId="112" applyNumberFormat="1" applyFont="1" applyBorder="1" applyAlignment="1">
      <alignment horizontal="right" vertical="center"/>
    </xf>
    <xf numFmtId="174" fontId="22" fillId="0" borderId="0" xfId="0" applyNumberFormat="1" applyFont="1"/>
    <xf numFmtId="174" fontId="22" fillId="0" borderId="0" xfId="0" applyNumberFormat="1" applyFont="1" applyAlignment="1">
      <alignment horizontal="right" vertical="center" wrapText="1"/>
    </xf>
    <xf numFmtId="10" fontId="22" fillId="0" borderId="1" xfId="111" applyNumberFormat="1" applyFont="1" applyFill="1" applyBorder="1" applyAlignment="1">
      <alignment horizontal="right" vertical="center"/>
    </xf>
    <xf numFmtId="0" fontId="22" fillId="0" borderId="0" xfId="112" applyFont="1" applyAlignment="1">
      <alignment horizontal="left" vertical="center" wrapText="1"/>
    </xf>
    <xf numFmtId="181" fontId="22" fillId="0" borderId="0" xfId="112" applyNumberFormat="1" applyFont="1" applyAlignment="1">
      <alignment horizontal="right" vertical="center"/>
    </xf>
    <xf numFmtId="180" fontId="22" fillId="0" borderId="0" xfId="112" applyNumberFormat="1" applyFont="1" applyAlignment="1">
      <alignment horizontal="right" vertical="center"/>
    </xf>
    <xf numFmtId="0" fontId="21" fillId="0" borderId="0" xfId="0" applyFont="1" applyAlignment="1">
      <alignment vertical="top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top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169" fontId="21" fillId="0" borderId="0" xfId="0" applyNumberFormat="1" applyFont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37" fontId="22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justify" vertical="center"/>
    </xf>
    <xf numFmtId="168" fontId="22" fillId="0" borderId="0" xfId="0" applyNumberFormat="1" applyFont="1" applyAlignment="1" applyProtection="1">
      <alignment horizontal="right" vertical="center"/>
      <protection locked="0"/>
    </xf>
    <xf numFmtId="39" fontId="22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169" fontId="22" fillId="0" borderId="0" xfId="0" applyNumberFormat="1" applyFont="1" applyAlignment="1" applyProtection="1">
      <alignment horizontal="left" vertical="center" indent="1"/>
      <protection locked="0"/>
    </xf>
    <xf numFmtId="168" fontId="22" fillId="0" borderId="1" xfId="0" applyNumberFormat="1" applyFont="1" applyBorder="1" applyAlignment="1" applyProtection="1">
      <alignment horizontal="right" vertical="center"/>
      <protection locked="0"/>
    </xf>
    <xf numFmtId="168" fontId="22" fillId="0" borderId="2" xfId="0" applyNumberFormat="1" applyFont="1" applyBorder="1" applyAlignment="1">
      <alignment horizontal="right" vertical="center"/>
    </xf>
    <xf numFmtId="43" fontId="22" fillId="0" borderId="0" xfId="0" applyNumberFormat="1" applyFont="1" applyAlignment="1">
      <alignment vertical="center"/>
    </xf>
    <xf numFmtId="37" fontId="21" fillId="0" borderId="0" xfId="0" applyNumberFormat="1" applyFont="1" applyAlignment="1">
      <alignment horizontal="left" vertical="center"/>
    </xf>
    <xf numFmtId="37" fontId="21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vertical="center"/>
    </xf>
    <xf numFmtId="37" fontId="21" fillId="0" borderId="1" xfId="0" applyNumberFormat="1" applyFont="1" applyBorder="1" applyAlignment="1">
      <alignment horizontal="left" vertical="center"/>
    </xf>
    <xf numFmtId="37" fontId="21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left" vertical="center"/>
    </xf>
    <xf numFmtId="3" fontId="21" fillId="0" borderId="0" xfId="0" applyNumberFormat="1" applyFont="1" applyAlignment="1">
      <alignment horizontal="left" vertical="center"/>
    </xf>
    <xf numFmtId="37" fontId="22" fillId="0" borderId="0" xfId="0" applyNumberFormat="1" applyFont="1" applyAlignment="1">
      <alignment horizontal="center" vertical="center"/>
    </xf>
    <xf numFmtId="175" fontId="22" fillId="0" borderId="0" xfId="0" applyNumberFormat="1" applyFont="1" applyAlignment="1">
      <alignment vertical="center"/>
    </xf>
    <xf numFmtId="0" fontId="22" fillId="0" borderId="1" xfId="0" applyFont="1" applyBorder="1" applyAlignment="1">
      <alignment horizontal="left" vertical="center"/>
    </xf>
    <xf numFmtId="37" fontId="22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68" fontId="22" fillId="0" borderId="2" xfId="0" applyNumberFormat="1" applyFont="1" applyBorder="1" applyAlignment="1">
      <alignment vertical="center"/>
    </xf>
    <xf numFmtId="168" fontId="21" fillId="0" borderId="7" xfId="73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37" fontId="21" fillId="0" borderId="0" xfId="0" applyNumberFormat="1" applyFont="1" applyAlignment="1">
      <alignment horizontal="center" vertical="center"/>
    </xf>
    <xf numFmtId="37" fontId="21" fillId="0" borderId="9" xfId="0" applyNumberFormat="1" applyFont="1" applyBorder="1" applyAlignment="1">
      <alignment horizontal="center" vertical="center"/>
    </xf>
  </cellXfs>
  <cellStyles count="115">
    <cellStyle name="Comma 11" xfId="72" xr:uid="{00000000-0005-0000-0000-000001000000}"/>
    <cellStyle name="Comma 11 4" xfId="93" xr:uid="{BFCAE577-C897-424E-9D0E-689D32EFF3B2}"/>
    <cellStyle name="Comma 16" xfId="12" xr:uid="{00000000-0005-0000-0000-000002000000}"/>
    <cellStyle name="Comma 16 2" xfId="14" xr:uid="{00000000-0005-0000-0000-000003000000}"/>
    <cellStyle name="Comma 16 2 2" xfId="45" xr:uid="{00000000-0005-0000-0000-000004000000}"/>
    <cellStyle name="Comma 16 2 2 2" xfId="62" xr:uid="{00000000-0005-0000-0000-000005000000}"/>
    <cellStyle name="Comma 16 2 3" xfId="54" xr:uid="{00000000-0005-0000-0000-000006000000}"/>
    <cellStyle name="Comma 16 3" xfId="69" xr:uid="{00000000-0005-0000-0000-000007000000}"/>
    <cellStyle name="Comma 16 4" xfId="109" xr:uid="{E3278716-04B8-484E-8988-97247FA95963}"/>
    <cellStyle name="Comma 2" xfId="5" xr:uid="{00000000-0005-0000-0000-000008000000}"/>
    <cellStyle name="Comma 2 2" xfId="10" xr:uid="{00000000-0005-0000-0000-000009000000}"/>
    <cellStyle name="Comma 2 2 2" xfId="16" xr:uid="{00000000-0005-0000-0000-00000A000000}"/>
    <cellStyle name="Comma 2 2 2 2" xfId="47" xr:uid="{00000000-0005-0000-0000-00000B000000}"/>
    <cellStyle name="Comma 2 2 2 2 2" xfId="64" xr:uid="{00000000-0005-0000-0000-00000C000000}"/>
    <cellStyle name="Comma 2 2 2 3" xfId="56" xr:uid="{00000000-0005-0000-0000-00000D000000}"/>
    <cellStyle name="Comma 2 2 2 4" xfId="110" xr:uid="{8659057E-6D98-4ED5-8C15-A707053B13DD}"/>
    <cellStyle name="Comma 2 3" xfId="15" xr:uid="{00000000-0005-0000-0000-00000E000000}"/>
    <cellStyle name="Comma 2 3 2" xfId="51" xr:uid="{00000000-0005-0000-0000-00000F000000}"/>
    <cellStyle name="Comma 2 3 2 2" xfId="68" xr:uid="{00000000-0005-0000-0000-000010000000}"/>
    <cellStyle name="Comma 2 3 3" xfId="46" xr:uid="{00000000-0005-0000-0000-000011000000}"/>
    <cellStyle name="Comma 2 3 3 2" xfId="63" xr:uid="{00000000-0005-0000-0000-000012000000}"/>
    <cellStyle name="Comma 2 3 4" xfId="55" xr:uid="{00000000-0005-0000-0000-000013000000}"/>
    <cellStyle name="Comma 2 3 5" xfId="101" xr:uid="{A65EC6F5-086E-43C5-9911-BA0A2146E627}"/>
    <cellStyle name="Comma 2 4" xfId="102" xr:uid="{4764D3AB-5A9F-4B2B-9D32-F0C9DFB89B85}"/>
    <cellStyle name="Comma 2 5" xfId="78" xr:uid="{32279FCE-090D-46DA-ADC4-0662B9BD5F36}"/>
    <cellStyle name="Comma 2 7" xfId="17" xr:uid="{00000000-0005-0000-0000-000014000000}"/>
    <cellStyle name="Comma 2 7 2" xfId="48" xr:uid="{00000000-0005-0000-0000-000015000000}"/>
    <cellStyle name="Comma 2 7 2 2" xfId="65" xr:uid="{00000000-0005-0000-0000-000016000000}"/>
    <cellStyle name="Comma 2 7 3" xfId="57" xr:uid="{00000000-0005-0000-0000-000017000000}"/>
    <cellStyle name="Comma 3" xfId="2" xr:uid="{00000000-0005-0000-0000-000018000000}"/>
    <cellStyle name="Comma 3 2" xfId="18" xr:uid="{00000000-0005-0000-0000-000019000000}"/>
    <cellStyle name="Comma 3 2 2" xfId="49" xr:uid="{00000000-0005-0000-0000-00001A000000}"/>
    <cellStyle name="Comma 3 2 2 2" xfId="66" xr:uid="{00000000-0005-0000-0000-00001B000000}"/>
    <cellStyle name="Comma 3 2 3" xfId="58" xr:uid="{00000000-0005-0000-0000-00001C000000}"/>
    <cellStyle name="Comma 3 3" xfId="43" xr:uid="{00000000-0005-0000-0000-00001D000000}"/>
    <cellStyle name="Comma 3 3 2" xfId="60" xr:uid="{00000000-0005-0000-0000-00001E000000}"/>
    <cellStyle name="Comma 3 4" xfId="77" xr:uid="{AE64821A-D455-4F78-A4F3-423564F92D1F}"/>
    <cellStyle name="Comma 3 7" xfId="50" xr:uid="{00000000-0005-0000-0000-00001F000000}"/>
    <cellStyle name="Comma 3 7 2" xfId="67" xr:uid="{00000000-0005-0000-0000-000020000000}"/>
    <cellStyle name="Comma 3 7 3" xfId="108" xr:uid="{B89F759E-27D3-438F-953B-75B19A6E1E44}"/>
    <cellStyle name="Comma 4" xfId="13" xr:uid="{00000000-0005-0000-0000-000021000000}"/>
    <cellStyle name="Comma 4 2" xfId="44" xr:uid="{00000000-0005-0000-0000-000022000000}"/>
    <cellStyle name="Comma 4 2 2" xfId="61" xr:uid="{00000000-0005-0000-0000-000023000000}"/>
    <cellStyle name="Comma 4 2 3" xfId="100" xr:uid="{2951D30E-D5DF-461A-8962-7CA7EF15DE21}"/>
    <cellStyle name="Comma 4 3" xfId="53" xr:uid="{00000000-0005-0000-0000-000024000000}"/>
    <cellStyle name="Comma 4 4" xfId="86" xr:uid="{192A4DCF-062F-4402-AD21-CDA3CACDB54D}"/>
    <cellStyle name="Comma 5" xfId="19" xr:uid="{00000000-0005-0000-0000-000025000000}"/>
    <cellStyle name="Comma 5 2" xfId="88" xr:uid="{CF3F959D-9F88-4F86-B500-BD25C30D6028}"/>
    <cellStyle name="Comma 6" xfId="42" xr:uid="{00000000-0005-0000-0000-000026000000}"/>
    <cellStyle name="Comma 6 2" xfId="59" xr:uid="{00000000-0005-0000-0000-000027000000}"/>
    <cellStyle name="Comma 6 3" xfId="104" xr:uid="{D3EC5FCF-4B24-42F9-95A3-EE20C6A41DD0}"/>
    <cellStyle name="Comma 7" xfId="52" xr:uid="{00000000-0005-0000-0000-000028000000}"/>
    <cellStyle name="Comma 8" xfId="92" xr:uid="{1FBD5C37-CC83-4054-9349-EFA7DF79BF90}"/>
    <cellStyle name="Comma 9" xfId="113" xr:uid="{CA490B61-E6EF-417E-AA36-9508FC07E8C3}"/>
    <cellStyle name="comma zerodec" xfId="20" xr:uid="{00000000-0005-0000-0000-000029000000}"/>
    <cellStyle name="Currency 2" xfId="79" xr:uid="{CC2275F2-7F4A-40AD-A65C-FE2981C6268A}"/>
    <cellStyle name="Currency1" xfId="21" xr:uid="{00000000-0005-0000-0000-00002A000000}"/>
    <cellStyle name="Dollar (zero dec)" xfId="22" xr:uid="{00000000-0005-0000-0000-00002B000000}"/>
    <cellStyle name="E&amp;Y House" xfId="23" xr:uid="{00000000-0005-0000-0000-00002C000000}"/>
    <cellStyle name="Followed Hyperlink" xfId="82" xr:uid="{2D0E6CB8-ABC1-4AD2-986A-95C1B612352D}"/>
    <cellStyle name="Grey" xfId="24" xr:uid="{00000000-0005-0000-0000-00002D000000}"/>
    <cellStyle name="Hyperlink" xfId="84" xr:uid="{04BF0737-64A5-4F70-AEA9-2C1E10ED6C72}"/>
    <cellStyle name="Hyperlink 2" xfId="90" xr:uid="{A8E1ECD2-78BC-4D4D-B41F-3DCC6B49A8FF}"/>
    <cellStyle name="Hyperlink 4" xfId="98" xr:uid="{3E67F604-6C62-474E-A62A-8B75EA37223C}"/>
    <cellStyle name="Input [yellow]" xfId="25" xr:uid="{00000000-0005-0000-0000-00002E000000}"/>
    <cellStyle name="no dec" xfId="26" xr:uid="{00000000-0005-0000-0000-00002F000000}"/>
    <cellStyle name="Normal" xfId="0" builtinId="0"/>
    <cellStyle name="Normal - Style1" xfId="27" xr:uid="{00000000-0005-0000-0000-000031000000}"/>
    <cellStyle name="Normal 10 11" xfId="87" xr:uid="{16790AD2-8050-4EED-B1D0-6FF013EA3546}"/>
    <cellStyle name="Normal 11 4" xfId="91" xr:uid="{67F32649-6A57-412F-B638-987574B85FC1}"/>
    <cellStyle name="Normal 14" xfId="6" xr:uid="{00000000-0005-0000-0000-000032000000}"/>
    <cellStyle name="Normal 188 5" xfId="112" xr:uid="{7889AF3D-A15C-4C20-9C81-E166DC88E9A8}"/>
    <cellStyle name="Normal 2" xfId="4" xr:uid="{00000000-0005-0000-0000-000033000000}"/>
    <cellStyle name="Normal 2 10 4" xfId="73" xr:uid="{9F4243EC-4A20-41F9-A319-73445B03E576}"/>
    <cellStyle name="Normal 2 13" xfId="99" xr:uid="{42F5659B-654D-4BAC-A066-30AC72513035}"/>
    <cellStyle name="Normal 2 2" xfId="9" xr:uid="{00000000-0005-0000-0000-000034000000}"/>
    <cellStyle name="Normal 2 2 2" xfId="106" xr:uid="{9AC9D992-5122-4925-9045-26B98DFC7850}"/>
    <cellStyle name="Normal 2 2 3" xfId="80" xr:uid="{2DFB53C9-3FC3-4A83-A08B-CFB80162CC11}"/>
    <cellStyle name="Normal 2 21" xfId="1" xr:uid="{00000000-0005-0000-0000-000035000000}"/>
    <cellStyle name="Normal 2 21 2" xfId="105" xr:uid="{9A1059FB-EE1D-4E6B-8D6F-76C06F600C6F}"/>
    <cellStyle name="Normal 2 3" xfId="28" xr:uid="{00000000-0005-0000-0000-000036000000}"/>
    <cellStyle name="Normal 2 4" xfId="74" xr:uid="{42C70E8B-3EC6-4834-92E7-A40E5DCE053C}"/>
    <cellStyle name="Normal 213" xfId="95" xr:uid="{4E21A605-D22C-470F-83A2-FA1AF1944D04}"/>
    <cellStyle name="Normal 23 2" xfId="114" xr:uid="{58F474B4-418B-4113-882F-27941D28CD70}"/>
    <cellStyle name="Normal 3" xfId="7" xr:uid="{00000000-0005-0000-0000-000037000000}"/>
    <cellStyle name="Normal 3 2" xfId="76" xr:uid="{E84F3D41-F5C0-44A3-AF94-F45671BC0F8E}"/>
    <cellStyle name="Normal 3 2 2" xfId="11" xr:uid="{00000000-0005-0000-0000-000038000000}"/>
    <cellStyle name="Normal 3 2 2 2" xfId="107" xr:uid="{0EF0B522-6BB6-48FC-BF5A-8A8C48274B5F}"/>
    <cellStyle name="Normal 3 3" xfId="83" xr:uid="{965ADDAA-D0D0-4BE9-BA0C-AD886B42B6E5}"/>
    <cellStyle name="Normal 3 4" xfId="75" xr:uid="{6C320F79-F3F1-4297-807F-5B6132AEEB25}"/>
    <cellStyle name="Normal 4" xfId="29" xr:uid="{00000000-0005-0000-0000-000039000000}"/>
    <cellStyle name="Normal 4 2" xfId="89" xr:uid="{4DE9C65B-A76F-437F-A373-3072775F8939}"/>
    <cellStyle name="Normal 5" xfId="70" xr:uid="{00000000-0005-0000-0000-00003A000000}"/>
    <cellStyle name="Normal 5 2" xfId="85" xr:uid="{DC88AECF-9441-4C69-A166-0ECCE21E50E9}"/>
    <cellStyle name="Normal 6" xfId="103" xr:uid="{E1F51754-F442-485C-9113-ADF677C1C593}"/>
    <cellStyle name="Normal 6 2" xfId="30" xr:uid="{00000000-0005-0000-0000-00003B000000}"/>
    <cellStyle name="Normal 7 2" xfId="31" xr:uid="{00000000-0005-0000-0000-00003C000000}"/>
    <cellStyle name="Normal 75" xfId="3" xr:uid="{00000000-0005-0000-0000-00003D000000}"/>
    <cellStyle name="Normal 8 2" xfId="94" xr:uid="{C2831CD3-83CB-4E6D-8493-F366B220229F}"/>
    <cellStyle name="Normal_BS&amp;PLT Q1'2006" xfId="8" xr:uid="{00000000-0005-0000-0000-00003E000000}"/>
    <cellStyle name="Percent" xfId="111" builtinId="5"/>
    <cellStyle name="Percent [2]" xfId="32" xr:uid="{00000000-0005-0000-0000-00003F000000}"/>
    <cellStyle name="Percent 2" xfId="81" xr:uid="{8A8B77FD-9A98-489C-9D3B-6D5EDEFE9D5F}"/>
    <cellStyle name="Percent 2 2" xfId="97" xr:uid="{761309A2-2383-4996-89DD-ACD2AB8767D0}"/>
    <cellStyle name="Percent 4 2" xfId="96" xr:uid="{94F9C914-C5BD-4F83-8401-7C593379B1AE}"/>
    <cellStyle name="Quantity" xfId="33" xr:uid="{00000000-0005-0000-0000-000040000000}"/>
    <cellStyle name="Total 2" xfId="34" xr:uid="{00000000-0005-0000-0000-000041000000}"/>
    <cellStyle name="เครื่องหมายจุลภาค [0]_PERSONAL" xfId="35" xr:uid="{00000000-0005-0000-0000-000042000000}"/>
    <cellStyle name="เครื่องหมายจุลภาค_PERSONAL" xfId="36" xr:uid="{00000000-0005-0000-0000-000043000000}"/>
    <cellStyle name="เครื่องหมายสกุลเงิน [0]_1" xfId="37" xr:uid="{00000000-0005-0000-0000-000044000000}"/>
    <cellStyle name="เครื่องหมายสกุลเงิน_1" xfId="38" xr:uid="{00000000-0005-0000-0000-000045000000}"/>
    <cellStyle name="เชื่อมโยงหลายมิติ" xfId="39" xr:uid="{00000000-0005-0000-0000-000046000000}"/>
    <cellStyle name="ตามการเชื่อมโยงหลายมิติ" xfId="40" xr:uid="{00000000-0005-0000-0000-000047000000}"/>
    <cellStyle name="ปกติ 2" xfId="71" xr:uid="{00000000-0005-0000-0000-000048000000}"/>
    <cellStyle name="ปกติ_1" xfId="41" xr:uid="{00000000-0005-0000-0000-000049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6"/>
  <sheetViews>
    <sheetView topLeftCell="A108" zoomScaleNormal="100" zoomScaleSheetLayoutView="110" zoomScalePageLayoutView="90" workbookViewId="0">
      <selection activeCell="O128" sqref="O128"/>
    </sheetView>
  </sheetViews>
  <sheetFormatPr defaultColWidth="9.109375" defaultRowHeight="21.75" customHeight="1"/>
  <cols>
    <col min="1" max="2" width="1.44140625" style="14" customWidth="1"/>
    <col min="3" max="3" width="33.109375" style="14" customWidth="1"/>
    <col min="4" max="4" width="7.33203125" style="13" customWidth="1"/>
    <col min="5" max="5" width="0.88671875" style="14" customWidth="1"/>
    <col min="6" max="6" width="13.6640625" style="15" customWidth="1"/>
    <col min="7" max="7" width="0.88671875" style="14" customWidth="1"/>
    <col min="8" max="8" width="12.6640625" style="15" customWidth="1"/>
    <col min="9" max="9" width="0.88671875" style="14" customWidth="1"/>
    <col min="10" max="10" width="13.6640625" style="15" customWidth="1"/>
    <col min="11" max="11" width="0.88671875" style="14" customWidth="1"/>
    <col min="12" max="12" width="12.6640625" style="15" customWidth="1"/>
    <col min="13" max="13" width="9.109375" style="14"/>
    <col min="14" max="14" width="9.88671875" style="14" bestFit="1" customWidth="1"/>
    <col min="15" max="16384" width="9.109375" style="14"/>
  </cols>
  <sheetData>
    <row r="1" spans="1:14" ht="21.75" customHeight="1">
      <c r="A1" s="12" t="s">
        <v>0</v>
      </c>
      <c r="B1" s="12"/>
      <c r="C1" s="12"/>
    </row>
    <row r="2" spans="1:14" ht="21.75" customHeight="1">
      <c r="A2" s="12" t="s">
        <v>1</v>
      </c>
      <c r="B2" s="12"/>
      <c r="C2" s="12"/>
    </row>
    <row r="3" spans="1:14" ht="21.75" customHeight="1">
      <c r="A3" s="16" t="s">
        <v>2</v>
      </c>
      <c r="B3" s="16"/>
      <c r="C3" s="16"/>
      <c r="D3" s="17"/>
      <c r="E3" s="18"/>
      <c r="F3" s="19"/>
      <c r="G3" s="18"/>
      <c r="H3" s="19"/>
      <c r="I3" s="18"/>
      <c r="J3" s="19"/>
      <c r="K3" s="18"/>
      <c r="L3" s="19"/>
    </row>
    <row r="4" spans="1:14" ht="21.75" customHeight="1">
      <c r="A4" s="12"/>
      <c r="B4" s="12"/>
      <c r="C4" s="12"/>
    </row>
    <row r="5" spans="1:14" ht="21.75" customHeight="1">
      <c r="A5" s="12"/>
      <c r="B5" s="12"/>
      <c r="C5" s="12"/>
      <c r="F5" s="132" t="s">
        <v>3</v>
      </c>
      <c r="G5" s="132"/>
      <c r="H5" s="132"/>
      <c r="I5" s="20"/>
      <c r="J5" s="132" t="s">
        <v>4</v>
      </c>
      <c r="K5" s="132"/>
      <c r="L5" s="132"/>
    </row>
    <row r="6" spans="1:14" ht="21.75" customHeight="1">
      <c r="A6" s="12"/>
      <c r="B6" s="12"/>
      <c r="C6" s="12"/>
      <c r="F6" s="21" t="s">
        <v>5</v>
      </c>
      <c r="H6" s="22" t="s">
        <v>6</v>
      </c>
      <c r="J6" s="21" t="s">
        <v>5</v>
      </c>
      <c r="L6" s="22" t="s">
        <v>6</v>
      </c>
    </row>
    <row r="7" spans="1:14" ht="21.75" customHeight="1">
      <c r="A7" s="12"/>
      <c r="B7" s="12"/>
      <c r="C7" s="12"/>
      <c r="F7" s="22" t="s">
        <v>7</v>
      </c>
      <c r="H7" s="22" t="s">
        <v>8</v>
      </c>
      <c r="J7" s="22" t="s">
        <v>7</v>
      </c>
      <c r="L7" s="22" t="s">
        <v>8</v>
      </c>
    </row>
    <row r="8" spans="1:14" ht="21.75" customHeight="1">
      <c r="A8" s="23"/>
      <c r="B8" s="23"/>
      <c r="C8" s="23"/>
      <c r="D8" s="24"/>
      <c r="E8" s="24"/>
      <c r="F8" s="22" t="s">
        <v>9</v>
      </c>
      <c r="G8" s="24"/>
      <c r="H8" s="22" t="s">
        <v>10</v>
      </c>
      <c r="I8" s="24"/>
      <c r="J8" s="22" t="s">
        <v>9</v>
      </c>
      <c r="K8" s="24"/>
      <c r="L8" s="22" t="s">
        <v>10</v>
      </c>
    </row>
    <row r="9" spans="1:14" ht="21.75" customHeight="1">
      <c r="A9" s="23"/>
      <c r="B9" s="23"/>
      <c r="C9" s="23"/>
      <c r="D9" s="25" t="s">
        <v>11</v>
      </c>
      <c r="E9" s="24"/>
      <c r="F9" s="26" t="s">
        <v>12</v>
      </c>
      <c r="G9" s="24"/>
      <c r="H9" s="26" t="s">
        <v>12</v>
      </c>
      <c r="I9" s="24"/>
      <c r="J9" s="26" t="s">
        <v>12</v>
      </c>
      <c r="K9" s="24"/>
      <c r="L9" s="26" t="s">
        <v>12</v>
      </c>
    </row>
    <row r="10" spans="1:14" ht="8.1" customHeight="1">
      <c r="A10" s="23"/>
      <c r="B10" s="23"/>
      <c r="C10" s="23"/>
      <c r="D10" s="24"/>
      <c r="E10" s="24"/>
      <c r="F10" s="27"/>
      <c r="G10" s="24"/>
      <c r="H10" s="28"/>
      <c r="I10" s="24"/>
      <c r="J10" s="27"/>
      <c r="K10" s="24"/>
      <c r="L10" s="28"/>
    </row>
    <row r="11" spans="1:14" ht="21.75" customHeight="1">
      <c r="A11" s="12" t="s">
        <v>13</v>
      </c>
      <c r="B11" s="12"/>
      <c r="C11" s="12"/>
      <c r="D11" s="24"/>
      <c r="E11" s="24"/>
      <c r="F11" s="29"/>
      <c r="G11" s="24"/>
      <c r="H11" s="28"/>
      <c r="I11" s="24"/>
      <c r="J11" s="29"/>
      <c r="K11" s="24"/>
      <c r="L11" s="28"/>
    </row>
    <row r="12" spans="1:14" ht="8.1" customHeight="1">
      <c r="A12" s="23"/>
      <c r="B12" s="23"/>
      <c r="C12" s="23"/>
      <c r="D12" s="24"/>
      <c r="E12" s="24"/>
      <c r="F12" s="27"/>
      <c r="G12" s="24"/>
      <c r="H12" s="28"/>
      <c r="I12" s="24"/>
      <c r="J12" s="27"/>
      <c r="K12" s="24"/>
      <c r="L12" s="28"/>
    </row>
    <row r="13" spans="1:14" ht="21.75" customHeight="1">
      <c r="A13" s="12" t="s">
        <v>14</v>
      </c>
      <c r="B13" s="12"/>
      <c r="C13" s="12"/>
      <c r="D13" s="24"/>
      <c r="E13" s="24"/>
      <c r="F13" s="27"/>
      <c r="G13" s="24"/>
      <c r="H13" s="28"/>
      <c r="I13" s="24"/>
      <c r="J13" s="27"/>
      <c r="K13" s="24"/>
      <c r="L13" s="28"/>
    </row>
    <row r="14" spans="1:14" ht="8.1" customHeight="1">
      <c r="A14" s="23"/>
      <c r="B14" s="23"/>
      <c r="C14" s="23"/>
      <c r="D14" s="24"/>
      <c r="E14" s="24"/>
      <c r="F14" s="30"/>
      <c r="G14" s="24"/>
      <c r="H14" s="28"/>
      <c r="I14" s="24"/>
      <c r="J14" s="30"/>
      <c r="K14" s="24"/>
      <c r="L14" s="28"/>
    </row>
    <row r="15" spans="1:14" ht="21.75" customHeight="1">
      <c r="A15" s="14" t="s">
        <v>15</v>
      </c>
      <c r="C15" s="12"/>
      <c r="D15" s="31">
        <v>7</v>
      </c>
      <c r="E15" s="31"/>
      <c r="F15" s="32">
        <v>208975062</v>
      </c>
      <c r="G15" s="31"/>
      <c r="H15" s="33">
        <v>229186892</v>
      </c>
      <c r="I15" s="31"/>
      <c r="J15" s="32">
        <v>207733418</v>
      </c>
      <c r="K15" s="31"/>
      <c r="L15" s="33">
        <v>229186892</v>
      </c>
      <c r="N15" s="34"/>
    </row>
    <row r="16" spans="1:14" ht="21.75" customHeight="1">
      <c r="A16" s="14" t="s">
        <v>16</v>
      </c>
      <c r="C16" s="12"/>
      <c r="D16" s="31">
        <v>8</v>
      </c>
      <c r="E16" s="31"/>
      <c r="F16" s="32">
        <v>0</v>
      </c>
      <c r="G16" s="31"/>
      <c r="H16" s="33">
        <v>20241326</v>
      </c>
      <c r="I16" s="31"/>
      <c r="J16" s="32">
        <v>0</v>
      </c>
      <c r="K16" s="31"/>
      <c r="L16" s="33">
        <v>20241326</v>
      </c>
    </row>
    <row r="17" spans="1:16" ht="21.75" customHeight="1">
      <c r="A17" s="14" t="s">
        <v>17</v>
      </c>
      <c r="C17" s="12"/>
      <c r="D17" s="31">
        <v>9</v>
      </c>
      <c r="E17" s="31"/>
      <c r="F17" s="32">
        <v>53329527</v>
      </c>
      <c r="G17" s="31"/>
      <c r="H17" s="33">
        <v>79958487</v>
      </c>
      <c r="I17" s="31"/>
      <c r="J17" s="32">
        <v>53329482</v>
      </c>
      <c r="K17" s="31"/>
      <c r="L17" s="33">
        <v>79958487</v>
      </c>
    </row>
    <row r="18" spans="1:16" ht="21.75" customHeight="1">
      <c r="A18" s="14" t="s">
        <v>192</v>
      </c>
      <c r="C18" s="12"/>
      <c r="D18" s="31">
        <v>10</v>
      </c>
      <c r="E18" s="31"/>
      <c r="F18" s="32">
        <v>80264901</v>
      </c>
      <c r="G18" s="31"/>
      <c r="H18" s="33">
        <v>56913720</v>
      </c>
      <c r="I18" s="31"/>
      <c r="J18" s="32">
        <v>80264901</v>
      </c>
      <c r="K18" s="31"/>
      <c r="L18" s="33">
        <v>56913720</v>
      </c>
      <c r="N18" s="34"/>
      <c r="P18" s="34"/>
    </row>
    <row r="19" spans="1:16" ht="21.75" customHeight="1">
      <c r="A19" s="14" t="s">
        <v>18</v>
      </c>
      <c r="C19" s="12"/>
      <c r="D19" s="31">
        <v>11</v>
      </c>
      <c r="E19" s="31"/>
      <c r="F19" s="32">
        <v>8612500</v>
      </c>
      <c r="G19" s="31"/>
      <c r="H19" s="33">
        <v>0</v>
      </c>
      <c r="I19" s="31"/>
      <c r="J19" s="32">
        <v>8612500</v>
      </c>
      <c r="K19" s="31"/>
      <c r="L19" s="33">
        <v>0</v>
      </c>
    </row>
    <row r="20" spans="1:16" ht="21.75" customHeight="1">
      <c r="A20" s="14" t="s">
        <v>19</v>
      </c>
      <c r="C20" s="12"/>
      <c r="D20" s="31">
        <v>12</v>
      </c>
      <c r="E20" s="31"/>
      <c r="F20" s="32">
        <v>40870634</v>
      </c>
      <c r="G20" s="31"/>
      <c r="H20" s="33">
        <v>35006125</v>
      </c>
      <c r="I20" s="31"/>
      <c r="J20" s="32">
        <v>40870634</v>
      </c>
      <c r="K20" s="31"/>
      <c r="L20" s="33">
        <v>35006125</v>
      </c>
    </row>
    <row r="21" spans="1:16" ht="21.75" customHeight="1">
      <c r="A21" s="14" t="s">
        <v>20</v>
      </c>
      <c r="C21" s="12"/>
      <c r="D21" s="31">
        <v>6</v>
      </c>
      <c r="E21" s="31"/>
      <c r="F21" s="1">
        <v>0</v>
      </c>
      <c r="G21" s="31"/>
      <c r="H21" s="33">
        <v>423060</v>
      </c>
      <c r="I21" s="31"/>
      <c r="J21" s="1">
        <v>0</v>
      </c>
      <c r="K21" s="31"/>
      <c r="L21" s="33">
        <v>423060</v>
      </c>
    </row>
    <row r="22" spans="1:16" ht="21.75" customHeight="1">
      <c r="A22" s="14" t="s">
        <v>21</v>
      </c>
      <c r="C22" s="12"/>
      <c r="D22" s="31"/>
      <c r="E22" s="31"/>
      <c r="F22" s="35">
        <v>4490769</v>
      </c>
      <c r="G22" s="31"/>
      <c r="H22" s="36">
        <v>5330305</v>
      </c>
      <c r="I22" s="31"/>
      <c r="J22" s="35">
        <v>4490769</v>
      </c>
      <c r="K22" s="31"/>
      <c r="L22" s="36">
        <v>5330305</v>
      </c>
    </row>
    <row r="23" spans="1:16" ht="8.1" customHeight="1">
      <c r="A23" s="37"/>
      <c r="B23" s="37"/>
      <c r="C23" s="37"/>
      <c r="D23" s="31"/>
      <c r="E23" s="31"/>
      <c r="F23" s="27"/>
      <c r="G23" s="31"/>
      <c r="H23" s="28"/>
      <c r="I23" s="31"/>
      <c r="J23" s="27"/>
      <c r="K23" s="31"/>
      <c r="L23" s="28"/>
    </row>
    <row r="24" spans="1:16" ht="21.75" customHeight="1">
      <c r="A24" s="12" t="s">
        <v>22</v>
      </c>
      <c r="C24" s="12"/>
      <c r="D24" s="31"/>
      <c r="E24" s="31"/>
      <c r="F24" s="35">
        <f>SUM(F15:F23)</f>
        <v>396543393</v>
      </c>
      <c r="G24" s="31"/>
      <c r="H24" s="38">
        <f>SUM(H15:H23)</f>
        <v>427059915</v>
      </c>
      <c r="I24" s="31"/>
      <c r="J24" s="35">
        <f>SUM(J15:J23)</f>
        <v>395301704</v>
      </c>
      <c r="K24" s="31"/>
      <c r="L24" s="38">
        <f>SUM(L15:L23)</f>
        <v>427059915</v>
      </c>
    </row>
    <row r="25" spans="1:16" ht="21.75" customHeight="1">
      <c r="A25" s="12"/>
      <c r="C25" s="12"/>
      <c r="D25" s="31"/>
      <c r="E25" s="31"/>
      <c r="F25" s="29"/>
      <c r="G25" s="31"/>
      <c r="H25" s="28"/>
      <c r="I25" s="31"/>
      <c r="J25" s="29"/>
      <c r="K25" s="31"/>
      <c r="L25" s="28"/>
    </row>
    <row r="26" spans="1:16" ht="19.8">
      <c r="A26" s="12" t="s">
        <v>23</v>
      </c>
      <c r="C26" s="12"/>
      <c r="D26" s="31"/>
      <c r="E26" s="31"/>
      <c r="F26" s="27"/>
      <c r="G26" s="31"/>
      <c r="H26" s="28"/>
      <c r="I26" s="31"/>
      <c r="J26" s="27"/>
      <c r="K26" s="31"/>
      <c r="L26" s="28"/>
    </row>
    <row r="27" spans="1:16" ht="8.1" customHeight="1">
      <c r="A27" s="12"/>
      <c r="C27" s="12"/>
      <c r="D27" s="31"/>
      <c r="E27" s="31"/>
      <c r="F27" s="27"/>
      <c r="G27" s="31"/>
      <c r="H27" s="28"/>
      <c r="I27" s="31"/>
      <c r="J27" s="27"/>
      <c r="K27" s="31"/>
      <c r="L27" s="28"/>
    </row>
    <row r="28" spans="1:16" ht="19.8">
      <c r="A28" s="14" t="s">
        <v>16</v>
      </c>
      <c r="C28" s="12"/>
      <c r="D28" s="31">
        <v>8</v>
      </c>
      <c r="E28" s="31"/>
      <c r="F28" s="32">
        <v>21451644</v>
      </c>
      <c r="G28" s="31"/>
      <c r="H28" s="28">
        <v>0</v>
      </c>
      <c r="I28" s="31"/>
      <c r="J28" s="32">
        <v>21451644</v>
      </c>
      <c r="K28" s="31"/>
      <c r="L28" s="28">
        <v>0</v>
      </c>
    </row>
    <row r="29" spans="1:16" ht="19.8">
      <c r="A29" s="14" t="s">
        <v>24</v>
      </c>
      <c r="C29" s="12"/>
      <c r="D29" s="31">
        <v>13</v>
      </c>
      <c r="E29" s="31"/>
      <c r="F29" s="30">
        <v>12312000</v>
      </c>
      <c r="G29" s="31"/>
      <c r="H29" s="34">
        <v>6112000</v>
      </c>
      <c r="I29" s="31"/>
      <c r="J29" s="30">
        <v>12312000</v>
      </c>
      <c r="K29" s="31"/>
      <c r="L29" s="34">
        <v>6112000</v>
      </c>
    </row>
    <row r="30" spans="1:16" ht="19.8">
      <c r="A30" s="14" t="s">
        <v>25</v>
      </c>
      <c r="C30" s="12"/>
      <c r="D30" s="31">
        <v>14</v>
      </c>
      <c r="E30" s="31"/>
      <c r="F30" s="30">
        <v>0</v>
      </c>
      <c r="G30" s="31"/>
      <c r="H30" s="34">
        <v>0</v>
      </c>
      <c r="I30" s="31"/>
      <c r="J30" s="30">
        <v>637500</v>
      </c>
      <c r="K30" s="31"/>
      <c r="L30" s="34">
        <v>0</v>
      </c>
    </row>
    <row r="31" spans="1:16" ht="19.8">
      <c r="A31" s="14" t="s">
        <v>26</v>
      </c>
      <c r="C31" s="12"/>
      <c r="D31" s="31">
        <v>14</v>
      </c>
      <c r="F31" s="30">
        <v>1996935</v>
      </c>
      <c r="G31" s="31"/>
      <c r="H31" s="34">
        <v>0</v>
      </c>
      <c r="I31" s="31"/>
      <c r="J31" s="30">
        <v>2000000</v>
      </c>
      <c r="K31" s="31"/>
      <c r="L31" s="34">
        <v>0</v>
      </c>
    </row>
    <row r="32" spans="1:16" ht="21.75" customHeight="1">
      <c r="A32" s="14" t="s">
        <v>27</v>
      </c>
      <c r="C32" s="12"/>
      <c r="D32" s="13">
        <v>15</v>
      </c>
      <c r="E32" s="31"/>
      <c r="F32" s="30">
        <v>34375342</v>
      </c>
      <c r="G32" s="31"/>
      <c r="H32" s="34">
        <v>37471310</v>
      </c>
      <c r="I32" s="31"/>
      <c r="J32" s="30">
        <v>34375342</v>
      </c>
      <c r="K32" s="31"/>
      <c r="L32" s="34">
        <v>37471310</v>
      </c>
    </row>
    <row r="33" spans="1:12" ht="21.75" customHeight="1">
      <c r="A33" s="14" t="s">
        <v>28</v>
      </c>
      <c r="C33" s="12"/>
      <c r="D33" s="31">
        <v>16</v>
      </c>
      <c r="E33" s="31"/>
      <c r="F33" s="30">
        <v>12803805</v>
      </c>
      <c r="G33" s="31"/>
      <c r="H33" s="34">
        <v>11606965</v>
      </c>
      <c r="I33" s="31"/>
      <c r="J33" s="30">
        <v>12803805</v>
      </c>
      <c r="K33" s="31"/>
      <c r="L33" s="34">
        <v>11606965</v>
      </c>
    </row>
    <row r="34" spans="1:12" ht="21.75" customHeight="1">
      <c r="A34" s="14" t="s">
        <v>29</v>
      </c>
      <c r="C34" s="12"/>
      <c r="D34" s="31">
        <v>17</v>
      </c>
      <c r="E34" s="31"/>
      <c r="F34" s="30">
        <v>2877051</v>
      </c>
      <c r="G34" s="31"/>
      <c r="H34" s="34">
        <v>3329922</v>
      </c>
      <c r="I34" s="31"/>
      <c r="J34" s="30">
        <v>2877051</v>
      </c>
      <c r="K34" s="31"/>
      <c r="L34" s="34">
        <v>3329922</v>
      </c>
    </row>
    <row r="35" spans="1:12" ht="21.75" customHeight="1">
      <c r="A35" s="14" t="s">
        <v>30</v>
      </c>
      <c r="C35" s="12"/>
      <c r="D35" s="31"/>
      <c r="E35" s="31"/>
      <c r="F35" s="30">
        <v>2391832</v>
      </c>
      <c r="G35" s="31"/>
      <c r="H35" s="34">
        <v>2807325</v>
      </c>
      <c r="I35" s="31"/>
      <c r="J35" s="30">
        <v>2391832</v>
      </c>
      <c r="K35" s="31"/>
      <c r="L35" s="34">
        <v>2807325</v>
      </c>
    </row>
    <row r="36" spans="1:12" ht="21.75" customHeight="1">
      <c r="A36" s="14" t="s">
        <v>31</v>
      </c>
      <c r="C36" s="12"/>
      <c r="D36" s="31"/>
      <c r="E36" s="31"/>
      <c r="F36" s="35">
        <v>49122</v>
      </c>
      <c r="G36" s="31"/>
      <c r="H36" s="36">
        <v>42774</v>
      </c>
      <c r="I36" s="31"/>
      <c r="J36" s="35">
        <v>49122</v>
      </c>
      <c r="K36" s="31"/>
      <c r="L36" s="36">
        <v>42774</v>
      </c>
    </row>
    <row r="37" spans="1:12" ht="6" customHeight="1">
      <c r="A37" s="12"/>
      <c r="C37" s="12"/>
      <c r="D37" s="31"/>
      <c r="E37" s="31"/>
      <c r="F37" s="32"/>
      <c r="G37" s="31"/>
      <c r="H37" s="28"/>
      <c r="I37" s="31"/>
      <c r="J37" s="32"/>
      <c r="K37" s="31"/>
      <c r="L37" s="28"/>
    </row>
    <row r="38" spans="1:12" ht="21.75" customHeight="1">
      <c r="A38" s="12" t="s">
        <v>32</v>
      </c>
      <c r="C38" s="12"/>
      <c r="D38" s="31"/>
      <c r="E38" s="31"/>
      <c r="F38" s="38">
        <f>SUM(F28:F37)</f>
        <v>88257731</v>
      </c>
      <c r="G38" s="31"/>
      <c r="H38" s="38">
        <f>SUM(H28:H37)</f>
        <v>61370296</v>
      </c>
      <c r="I38" s="31"/>
      <c r="J38" s="38">
        <f>SUM(J28:J37)</f>
        <v>88898296</v>
      </c>
      <c r="K38" s="31"/>
      <c r="L38" s="38">
        <f>SUM(L28:L37)</f>
        <v>61370296</v>
      </c>
    </row>
    <row r="39" spans="1:12" ht="6" customHeight="1">
      <c r="A39" s="12"/>
      <c r="C39" s="12"/>
      <c r="D39" s="31"/>
      <c r="E39" s="31"/>
      <c r="F39" s="28"/>
      <c r="G39" s="31"/>
      <c r="H39" s="28"/>
      <c r="I39" s="31"/>
      <c r="J39" s="28"/>
      <c r="K39" s="31"/>
      <c r="L39" s="28"/>
    </row>
    <row r="40" spans="1:12" ht="21.75" customHeight="1" thickBot="1">
      <c r="A40" s="12" t="s">
        <v>33</v>
      </c>
      <c r="C40" s="12"/>
      <c r="D40" s="31"/>
      <c r="E40" s="31"/>
      <c r="F40" s="39">
        <f>SUM(F24,F38)</f>
        <v>484801124</v>
      </c>
      <c r="G40" s="31"/>
      <c r="H40" s="39">
        <f>SUM(H24,H38)</f>
        <v>488430211</v>
      </c>
      <c r="I40" s="31"/>
      <c r="J40" s="39">
        <f>SUM(J24,J38)</f>
        <v>484200000</v>
      </c>
      <c r="K40" s="31"/>
      <c r="L40" s="39">
        <f>SUM(L24,L38)</f>
        <v>488430211</v>
      </c>
    </row>
    <row r="41" spans="1:12" ht="21.75" customHeight="1" thickTop="1">
      <c r="A41" s="12"/>
      <c r="C41" s="12"/>
      <c r="D41" s="31"/>
      <c r="E41" s="31"/>
      <c r="F41" s="28"/>
      <c r="G41" s="31"/>
      <c r="H41" s="28"/>
      <c r="I41" s="31"/>
      <c r="J41" s="28"/>
      <c r="K41" s="31"/>
      <c r="L41" s="28"/>
    </row>
    <row r="42" spans="1:12" ht="21.75" customHeight="1">
      <c r="A42" s="12"/>
      <c r="C42" s="12"/>
      <c r="D42" s="31"/>
      <c r="E42" s="31"/>
      <c r="F42" s="28"/>
      <c r="G42" s="31"/>
      <c r="H42" s="28"/>
      <c r="I42" s="31"/>
      <c r="J42" s="28"/>
      <c r="K42" s="31"/>
      <c r="L42" s="28"/>
    </row>
    <row r="43" spans="1:12" ht="21.75" customHeight="1">
      <c r="A43" s="12"/>
      <c r="C43" s="12"/>
      <c r="D43" s="31"/>
      <c r="E43" s="31"/>
      <c r="F43" s="28"/>
      <c r="G43" s="31"/>
      <c r="H43" s="28"/>
      <c r="I43" s="31"/>
      <c r="J43" s="28"/>
      <c r="K43" s="31"/>
      <c r="L43" s="28"/>
    </row>
    <row r="44" spans="1:12" ht="21.75" customHeight="1">
      <c r="A44" s="12"/>
      <c r="C44" s="12"/>
      <c r="D44" s="31"/>
      <c r="E44" s="31"/>
      <c r="F44" s="28"/>
      <c r="G44" s="31"/>
      <c r="H44" s="28"/>
      <c r="I44" s="31"/>
      <c r="J44" s="28"/>
      <c r="K44" s="31"/>
      <c r="L44" s="28"/>
    </row>
    <row r="45" spans="1:12" ht="15" customHeight="1">
      <c r="D45" s="14"/>
      <c r="F45" s="14"/>
      <c r="H45" s="14"/>
      <c r="J45" s="14"/>
      <c r="L45" s="14"/>
    </row>
    <row r="46" spans="1:12" ht="21.9" customHeight="1">
      <c r="A46" s="18" t="s">
        <v>34</v>
      </c>
      <c r="B46" s="18"/>
      <c r="C46" s="18"/>
      <c r="D46" s="17"/>
      <c r="E46" s="18"/>
      <c r="F46" s="19"/>
      <c r="G46" s="18"/>
      <c r="H46" s="19"/>
      <c r="I46" s="18"/>
      <c r="J46" s="19"/>
      <c r="K46" s="18"/>
      <c r="L46" s="19"/>
    </row>
    <row r="47" spans="1:12" ht="21.75" customHeight="1">
      <c r="A47" s="12" t="str">
        <f>+A1</f>
        <v>บริษัท อิทธิฤทธิ์ ไนซ์ คอร์ปอเรชั่น จำกัด (มหาชน)</v>
      </c>
      <c r="B47" s="12"/>
      <c r="C47" s="12"/>
    </row>
    <row r="48" spans="1:12" ht="21.75" customHeight="1">
      <c r="A48" s="12" t="s">
        <v>1</v>
      </c>
      <c r="B48" s="12"/>
      <c r="C48" s="12"/>
    </row>
    <row r="49" spans="1:12" ht="21.75" customHeight="1">
      <c r="A49" s="16" t="str">
        <f>A3</f>
        <v>ณ วันที่ 30 กันยายน พ.ศ. 2568</v>
      </c>
      <c r="B49" s="16"/>
      <c r="C49" s="16"/>
      <c r="D49" s="17"/>
      <c r="E49" s="18"/>
      <c r="F49" s="19"/>
      <c r="G49" s="18"/>
      <c r="H49" s="19"/>
      <c r="I49" s="18"/>
      <c r="J49" s="19"/>
      <c r="K49" s="18"/>
      <c r="L49" s="19"/>
    </row>
    <row r="50" spans="1:12" ht="21.75" customHeight="1">
      <c r="A50" s="12"/>
      <c r="B50" s="12"/>
      <c r="C50" s="12"/>
    </row>
    <row r="51" spans="1:12" ht="21.75" customHeight="1">
      <c r="A51" s="12"/>
      <c r="B51" s="12"/>
      <c r="C51" s="12"/>
      <c r="F51" s="132" t="s">
        <v>3</v>
      </c>
      <c r="G51" s="132"/>
      <c r="H51" s="132"/>
      <c r="I51" s="20"/>
      <c r="J51" s="132" t="s">
        <v>4</v>
      </c>
      <c r="K51" s="132"/>
      <c r="L51" s="132"/>
    </row>
    <row r="52" spans="1:12" ht="21.75" customHeight="1">
      <c r="A52" s="12"/>
      <c r="B52" s="12"/>
      <c r="C52" s="12"/>
      <c r="F52" s="21" t="s">
        <v>5</v>
      </c>
      <c r="H52" s="22" t="s">
        <v>6</v>
      </c>
      <c r="J52" s="21" t="s">
        <v>5</v>
      </c>
      <c r="L52" s="22" t="s">
        <v>6</v>
      </c>
    </row>
    <row r="53" spans="1:12" ht="21.75" customHeight="1">
      <c r="A53" s="12"/>
      <c r="B53" s="12"/>
      <c r="C53" s="12"/>
      <c r="F53" s="22" t="s">
        <v>7</v>
      </c>
      <c r="H53" s="22" t="s">
        <v>8</v>
      </c>
      <c r="J53" s="22" t="s">
        <v>7</v>
      </c>
      <c r="L53" s="22" t="s">
        <v>8</v>
      </c>
    </row>
    <row r="54" spans="1:12" ht="21.75" customHeight="1">
      <c r="A54" s="23"/>
      <c r="B54" s="23"/>
      <c r="C54" s="23"/>
      <c r="D54" s="24"/>
      <c r="E54" s="24"/>
      <c r="F54" s="22" t="s">
        <v>9</v>
      </c>
      <c r="G54" s="24"/>
      <c r="H54" s="22" t="s">
        <v>10</v>
      </c>
      <c r="I54" s="24"/>
      <c r="J54" s="22" t="s">
        <v>9</v>
      </c>
      <c r="K54" s="24"/>
      <c r="L54" s="22" t="s">
        <v>10</v>
      </c>
    </row>
    <row r="55" spans="1:12" ht="21.75" customHeight="1">
      <c r="A55" s="23"/>
      <c r="B55" s="23"/>
      <c r="C55" s="23"/>
      <c r="D55" s="25" t="s">
        <v>11</v>
      </c>
      <c r="E55" s="24"/>
      <c r="F55" s="26" t="s">
        <v>12</v>
      </c>
      <c r="G55" s="24"/>
      <c r="H55" s="26" t="s">
        <v>12</v>
      </c>
      <c r="I55" s="24"/>
      <c r="J55" s="26" t="s">
        <v>12</v>
      </c>
      <c r="K55" s="24"/>
      <c r="L55" s="26" t="s">
        <v>12</v>
      </c>
    </row>
    <row r="56" spans="1:12" ht="8.1" customHeight="1">
      <c r="F56" s="27"/>
      <c r="J56" s="27"/>
    </row>
    <row r="57" spans="1:12" ht="21.75" customHeight="1">
      <c r="A57" s="12" t="s">
        <v>35</v>
      </c>
      <c r="B57" s="12"/>
      <c r="C57" s="12"/>
      <c r="F57" s="27"/>
      <c r="J57" s="27"/>
    </row>
    <row r="58" spans="1:12" ht="8.1" customHeight="1">
      <c r="F58" s="27"/>
      <c r="J58" s="27"/>
    </row>
    <row r="59" spans="1:12" ht="21.75" customHeight="1">
      <c r="A59" s="12" t="s">
        <v>36</v>
      </c>
      <c r="B59" s="12"/>
      <c r="C59" s="12"/>
      <c r="F59" s="27"/>
      <c r="J59" s="27"/>
    </row>
    <row r="60" spans="1:12" ht="8.1" customHeight="1">
      <c r="F60" s="27"/>
      <c r="J60" s="27"/>
    </row>
    <row r="61" spans="1:12" ht="21.75" customHeight="1">
      <c r="A61" s="14" t="s">
        <v>37</v>
      </c>
      <c r="D61" s="13">
        <v>18</v>
      </c>
      <c r="F61" s="32">
        <v>52760771</v>
      </c>
      <c r="H61" s="33">
        <v>56084223</v>
      </c>
      <c r="J61" s="32">
        <v>52760771</v>
      </c>
      <c r="L61" s="33">
        <v>56084223</v>
      </c>
    </row>
    <row r="62" spans="1:12" ht="21.75" customHeight="1">
      <c r="A62" s="14" t="s">
        <v>38</v>
      </c>
      <c r="F62" s="32">
        <v>8459695</v>
      </c>
      <c r="H62" s="33">
        <v>3492088</v>
      </c>
      <c r="J62" s="32">
        <v>8459695</v>
      </c>
      <c r="L62" s="33">
        <v>3492088</v>
      </c>
    </row>
    <row r="63" spans="1:12" ht="21.75" customHeight="1">
      <c r="A63" s="14" t="s">
        <v>39</v>
      </c>
      <c r="D63" s="14"/>
      <c r="F63" s="14"/>
      <c r="H63" s="14"/>
      <c r="J63" s="14"/>
      <c r="L63" s="14"/>
    </row>
    <row r="64" spans="1:12" ht="21.75" customHeight="1">
      <c r="B64" s="14" t="s">
        <v>40</v>
      </c>
      <c r="D64" s="13">
        <v>19</v>
      </c>
      <c r="F64" s="32">
        <v>3368905</v>
      </c>
      <c r="H64" s="33">
        <v>3136535</v>
      </c>
      <c r="J64" s="32">
        <v>3368905</v>
      </c>
      <c r="L64" s="33">
        <v>3136535</v>
      </c>
    </row>
    <row r="65" spans="1:12" ht="21.75" customHeight="1">
      <c r="A65" s="14" t="s">
        <v>41</v>
      </c>
      <c r="F65" s="14"/>
      <c r="H65" s="14"/>
      <c r="J65" s="14"/>
      <c r="L65" s="14"/>
    </row>
    <row r="66" spans="1:12" ht="21.75" customHeight="1">
      <c r="B66" s="14" t="s">
        <v>40</v>
      </c>
      <c r="F66" s="32">
        <v>4562889</v>
      </c>
      <c r="H66" s="33">
        <v>3533821</v>
      </c>
      <c r="J66" s="32">
        <v>4562889</v>
      </c>
      <c r="L66" s="33">
        <v>3533821</v>
      </c>
    </row>
    <row r="67" spans="1:12" ht="21.75" customHeight="1">
      <c r="A67" s="14" t="s">
        <v>42</v>
      </c>
      <c r="F67" s="32">
        <v>1065857</v>
      </c>
      <c r="H67" s="33">
        <v>1652424</v>
      </c>
      <c r="J67" s="32">
        <v>1065857</v>
      </c>
      <c r="L67" s="33">
        <v>1652424</v>
      </c>
    </row>
    <row r="68" spans="1:12" ht="21.75" customHeight="1">
      <c r="A68" s="14" t="s">
        <v>43</v>
      </c>
      <c r="D68" s="13">
        <v>6</v>
      </c>
      <c r="F68" s="32">
        <v>0</v>
      </c>
      <c r="H68" s="33">
        <v>16764</v>
      </c>
      <c r="J68" s="32">
        <v>0</v>
      </c>
      <c r="L68" s="33">
        <v>16764</v>
      </c>
    </row>
    <row r="69" spans="1:12" ht="21.75" customHeight="1">
      <c r="A69" s="14" t="s">
        <v>44</v>
      </c>
      <c r="F69" s="2">
        <v>694840</v>
      </c>
      <c r="H69" s="40">
        <v>412271</v>
      </c>
      <c r="J69" s="2">
        <v>694840</v>
      </c>
      <c r="L69" s="40">
        <v>412271</v>
      </c>
    </row>
    <row r="70" spans="1:12" ht="8.1" customHeight="1">
      <c r="F70" s="32"/>
      <c r="J70" s="32"/>
    </row>
    <row r="71" spans="1:12" ht="21.75" customHeight="1">
      <c r="A71" s="12" t="s">
        <v>45</v>
      </c>
      <c r="F71" s="41">
        <f>SUM(F61:F70)</f>
        <v>70912957</v>
      </c>
      <c r="H71" s="19">
        <f>SUM(H61:H70)</f>
        <v>68328126</v>
      </c>
      <c r="J71" s="41">
        <f>SUM(J61:J70)</f>
        <v>70912957</v>
      </c>
      <c r="L71" s="19">
        <f>SUM(L61:L70)</f>
        <v>68328126</v>
      </c>
    </row>
    <row r="72" spans="1:12" ht="21.75" customHeight="1">
      <c r="F72" s="30"/>
      <c r="J72" s="30"/>
    </row>
    <row r="73" spans="1:12" ht="21.75" customHeight="1">
      <c r="A73" s="12" t="s">
        <v>46</v>
      </c>
      <c r="F73" s="30"/>
      <c r="J73" s="30"/>
    </row>
    <row r="74" spans="1:12" ht="8.1" customHeight="1">
      <c r="A74" s="12"/>
      <c r="F74" s="30"/>
      <c r="J74" s="30"/>
    </row>
    <row r="75" spans="1:12" ht="21.75" customHeight="1">
      <c r="A75" s="14" t="s">
        <v>47</v>
      </c>
      <c r="D75" s="13">
        <v>19</v>
      </c>
      <c r="F75" s="30">
        <v>3694401</v>
      </c>
      <c r="H75" s="34">
        <v>6280804</v>
      </c>
      <c r="J75" s="30">
        <v>3694401</v>
      </c>
      <c r="L75" s="34">
        <v>6280804</v>
      </c>
    </row>
    <row r="76" spans="1:12" ht="21.75" customHeight="1">
      <c r="A76" s="14" t="s">
        <v>48</v>
      </c>
      <c r="F76" s="30">
        <v>32151120</v>
      </c>
      <c r="H76" s="34">
        <v>33292548</v>
      </c>
      <c r="J76" s="30">
        <v>32151120</v>
      </c>
      <c r="L76" s="34">
        <v>33292548</v>
      </c>
    </row>
    <row r="77" spans="1:12" ht="21.75" customHeight="1">
      <c r="A77" s="14" t="s">
        <v>49</v>
      </c>
      <c r="D77" s="13">
        <v>20</v>
      </c>
      <c r="F77" s="30">
        <v>1169409</v>
      </c>
      <c r="H77" s="34">
        <v>820593</v>
      </c>
      <c r="J77" s="30">
        <v>1169409</v>
      </c>
      <c r="L77" s="34">
        <v>820593</v>
      </c>
    </row>
    <row r="78" spans="1:12" ht="21.75" customHeight="1">
      <c r="A78" s="14" t="s">
        <v>50</v>
      </c>
      <c r="F78" s="35">
        <v>3956179</v>
      </c>
      <c r="H78" s="36">
        <v>5455890</v>
      </c>
      <c r="J78" s="35">
        <v>3956179</v>
      </c>
      <c r="L78" s="36">
        <v>5455890</v>
      </c>
    </row>
    <row r="79" spans="1:12" ht="8.1" customHeight="1">
      <c r="F79" s="30"/>
      <c r="J79" s="30"/>
    </row>
    <row r="80" spans="1:12" ht="21.75" customHeight="1">
      <c r="A80" s="12" t="s">
        <v>51</v>
      </c>
      <c r="F80" s="19">
        <f>SUM(F75:F78)</f>
        <v>40971109</v>
      </c>
      <c r="H80" s="19">
        <f>SUM(H75:H78)</f>
        <v>45849835</v>
      </c>
      <c r="J80" s="19">
        <f>SUM(J75:J78)</f>
        <v>40971109</v>
      </c>
      <c r="L80" s="19">
        <f>SUM(L75:L78)</f>
        <v>45849835</v>
      </c>
    </row>
    <row r="81" spans="1:12" ht="8.1" customHeight="1">
      <c r="F81" s="27"/>
      <c r="J81" s="27"/>
    </row>
    <row r="82" spans="1:12" ht="21.75" customHeight="1">
      <c r="A82" s="12" t="s">
        <v>52</v>
      </c>
      <c r="B82" s="12"/>
      <c r="F82" s="19">
        <f>SUM(F71,F80)</f>
        <v>111884066</v>
      </c>
      <c r="H82" s="19">
        <f>SUM(H71,H80)</f>
        <v>114177961</v>
      </c>
      <c r="J82" s="19">
        <f>SUM(J71,J80)</f>
        <v>111884066</v>
      </c>
      <c r="L82" s="19">
        <f>SUM(L71,L80)</f>
        <v>114177961</v>
      </c>
    </row>
    <row r="83" spans="1:12" ht="21.75" customHeight="1">
      <c r="F83" s="30"/>
      <c r="J83" s="30"/>
    </row>
    <row r="84" spans="1:12" ht="20.25" customHeight="1">
      <c r="F84" s="30"/>
      <c r="J84" s="30"/>
    </row>
    <row r="85" spans="1:12" ht="20.25" customHeight="1">
      <c r="F85" s="30"/>
      <c r="J85" s="30"/>
    </row>
    <row r="86" spans="1:12" ht="24" customHeight="1">
      <c r="F86" s="30"/>
      <c r="J86" s="30"/>
    </row>
    <row r="87" spans="1:12" ht="24" customHeight="1">
      <c r="F87" s="30"/>
      <c r="J87" s="30"/>
    </row>
    <row r="88" spans="1:12" ht="24" customHeight="1">
      <c r="F88" s="30"/>
      <c r="J88" s="30"/>
    </row>
    <row r="89" spans="1:12" ht="21.75" customHeight="1">
      <c r="F89" s="30"/>
      <c r="J89" s="30"/>
    </row>
    <row r="90" spans="1:12" ht="18" customHeight="1">
      <c r="F90" s="30"/>
      <c r="J90" s="30"/>
    </row>
    <row r="91" spans="1:12" ht="21.9" customHeight="1">
      <c r="A91" s="18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91" s="18"/>
      <c r="C91" s="18"/>
      <c r="D91" s="17"/>
      <c r="E91" s="18"/>
      <c r="F91" s="35"/>
      <c r="G91" s="18"/>
      <c r="H91" s="19"/>
      <c r="I91" s="18"/>
      <c r="J91" s="35"/>
      <c r="K91" s="18"/>
      <c r="L91" s="19"/>
    </row>
    <row r="92" spans="1:12" ht="21.75" customHeight="1">
      <c r="A92" s="12" t="str">
        <f>+A1</f>
        <v>บริษัท อิทธิฤทธิ์ ไนซ์ คอร์ปอเรชั่น จำกัด (มหาชน)</v>
      </c>
      <c r="B92" s="12"/>
      <c r="C92" s="12"/>
    </row>
    <row r="93" spans="1:12" ht="21.75" customHeight="1">
      <c r="A93" s="12" t="s">
        <v>1</v>
      </c>
      <c r="B93" s="12"/>
      <c r="C93" s="12"/>
    </row>
    <row r="94" spans="1:12" ht="21.75" customHeight="1">
      <c r="A94" s="16" t="str">
        <f>A49</f>
        <v>ณ วันที่ 30 กันยายน พ.ศ. 2568</v>
      </c>
      <c r="B94" s="16"/>
      <c r="C94" s="16"/>
      <c r="D94" s="17"/>
      <c r="E94" s="18"/>
      <c r="F94" s="19"/>
      <c r="G94" s="18"/>
      <c r="H94" s="19"/>
      <c r="I94" s="18"/>
      <c r="J94" s="19"/>
      <c r="K94" s="18"/>
      <c r="L94" s="19"/>
    </row>
    <row r="95" spans="1:12" ht="21.75" customHeight="1">
      <c r="A95" s="12"/>
      <c r="B95" s="12"/>
      <c r="C95" s="12"/>
    </row>
    <row r="96" spans="1:12" ht="21.75" customHeight="1">
      <c r="A96" s="12"/>
      <c r="B96" s="12"/>
      <c r="C96" s="12"/>
      <c r="F96" s="132" t="s">
        <v>3</v>
      </c>
      <c r="G96" s="132"/>
      <c r="H96" s="132"/>
      <c r="I96" s="20"/>
      <c r="J96" s="132" t="s">
        <v>4</v>
      </c>
      <c r="K96" s="132"/>
      <c r="L96" s="132"/>
    </row>
    <row r="97" spans="1:12" ht="21.75" customHeight="1">
      <c r="A97" s="12"/>
      <c r="B97" s="12"/>
      <c r="C97" s="12"/>
      <c r="F97" s="21" t="s">
        <v>5</v>
      </c>
      <c r="H97" s="22" t="s">
        <v>6</v>
      </c>
      <c r="J97" s="21" t="s">
        <v>5</v>
      </c>
      <c r="L97" s="22" t="s">
        <v>6</v>
      </c>
    </row>
    <row r="98" spans="1:12" ht="21.75" customHeight="1">
      <c r="A98" s="12"/>
      <c r="B98" s="12"/>
      <c r="C98" s="12"/>
      <c r="F98" s="22" t="s">
        <v>7</v>
      </c>
      <c r="H98" s="22" t="s">
        <v>8</v>
      </c>
      <c r="J98" s="22" t="s">
        <v>7</v>
      </c>
      <c r="L98" s="22" t="s">
        <v>8</v>
      </c>
    </row>
    <row r="99" spans="1:12" ht="21.75" customHeight="1">
      <c r="A99" s="23"/>
      <c r="B99" s="23"/>
      <c r="C99" s="23"/>
      <c r="D99" s="24"/>
      <c r="E99" s="24"/>
      <c r="F99" s="22" t="s">
        <v>9</v>
      </c>
      <c r="G99" s="24"/>
      <c r="H99" s="22" t="s">
        <v>10</v>
      </c>
      <c r="I99" s="24"/>
      <c r="J99" s="22" t="s">
        <v>9</v>
      </c>
      <c r="K99" s="24"/>
      <c r="L99" s="22" t="s">
        <v>10</v>
      </c>
    </row>
    <row r="100" spans="1:12" ht="21.75" customHeight="1">
      <c r="A100" s="23"/>
      <c r="B100" s="23"/>
      <c r="C100" s="23"/>
      <c r="D100" s="25" t="s">
        <v>11</v>
      </c>
      <c r="E100" s="24"/>
      <c r="F100" s="26" t="s">
        <v>12</v>
      </c>
      <c r="G100" s="24"/>
      <c r="H100" s="26" t="s">
        <v>12</v>
      </c>
      <c r="I100" s="24"/>
      <c r="J100" s="26" t="s">
        <v>12</v>
      </c>
      <c r="K100" s="24"/>
      <c r="L100" s="26" t="s">
        <v>12</v>
      </c>
    </row>
    <row r="101" spans="1:12" ht="8.1" customHeight="1">
      <c r="F101" s="27"/>
      <c r="J101" s="27"/>
    </row>
    <row r="102" spans="1:12" ht="21.75" customHeight="1">
      <c r="A102" s="12" t="s">
        <v>53</v>
      </c>
      <c r="B102" s="12"/>
      <c r="C102" s="12"/>
      <c r="F102" s="27"/>
      <c r="J102" s="27"/>
    </row>
    <row r="103" spans="1:12" ht="8.1" customHeight="1">
      <c r="F103" s="27"/>
      <c r="J103" s="27"/>
    </row>
    <row r="104" spans="1:12" ht="21.75" customHeight="1">
      <c r="A104" s="12" t="s">
        <v>54</v>
      </c>
      <c r="B104" s="12"/>
      <c r="F104" s="30"/>
      <c r="J104" s="30"/>
    </row>
    <row r="105" spans="1:12" ht="8.1" customHeight="1">
      <c r="F105" s="42"/>
      <c r="J105" s="42"/>
    </row>
    <row r="106" spans="1:12" ht="21.75" customHeight="1">
      <c r="A106" s="14" t="s">
        <v>55</v>
      </c>
      <c r="D106" s="13">
        <v>21</v>
      </c>
      <c r="F106" s="3"/>
      <c r="J106" s="3"/>
    </row>
    <row r="107" spans="1:12" ht="21.75" customHeight="1">
      <c r="B107" s="14" t="s">
        <v>56</v>
      </c>
      <c r="F107" s="4"/>
      <c r="J107" s="4"/>
    </row>
    <row r="108" spans="1:12" ht="21.75" customHeight="1">
      <c r="C108" s="14" t="s">
        <v>57</v>
      </c>
      <c r="F108" s="4"/>
      <c r="J108" s="4"/>
    </row>
    <row r="109" spans="1:12" ht="21.75" customHeight="1">
      <c r="C109" s="14" t="s">
        <v>58</v>
      </c>
      <c r="F109" s="4"/>
      <c r="J109" s="4"/>
    </row>
    <row r="110" spans="1:12" ht="21.75" customHeight="1">
      <c r="C110" s="14" t="s">
        <v>59</v>
      </c>
      <c r="F110" s="4"/>
      <c r="J110" s="4"/>
    </row>
    <row r="111" spans="1:12" ht="21.75" customHeight="1">
      <c r="C111" s="14" t="s">
        <v>60</v>
      </c>
      <c r="F111" s="4"/>
      <c r="J111" s="4"/>
    </row>
    <row r="112" spans="1:12" ht="21.75" customHeight="1" thickBot="1">
      <c r="C112" s="14" t="s">
        <v>61</v>
      </c>
      <c r="F112" s="5">
        <v>147500000</v>
      </c>
      <c r="H112" s="43">
        <v>135000000</v>
      </c>
      <c r="J112" s="5">
        <v>147500000</v>
      </c>
      <c r="L112" s="43">
        <v>135000000</v>
      </c>
    </row>
    <row r="113" spans="1:12" ht="8.1" customHeight="1" thickTop="1">
      <c r="F113" s="30"/>
      <c r="J113" s="30"/>
    </row>
    <row r="114" spans="1:12" ht="21.75" customHeight="1">
      <c r="B114" s="14" t="s">
        <v>62</v>
      </c>
      <c r="F114" s="42"/>
      <c r="J114" s="42"/>
    </row>
    <row r="115" spans="1:12" ht="21.75" customHeight="1">
      <c r="C115" s="14" t="s">
        <v>63</v>
      </c>
      <c r="F115" s="3"/>
      <c r="J115" s="3"/>
    </row>
    <row r="116" spans="1:12" ht="21.75" customHeight="1">
      <c r="C116" s="14" t="s">
        <v>64</v>
      </c>
      <c r="F116" s="3"/>
      <c r="J116" s="3"/>
    </row>
    <row r="117" spans="1:12" ht="21.75" customHeight="1">
      <c r="C117" s="14" t="s">
        <v>59</v>
      </c>
      <c r="F117" s="3"/>
      <c r="J117" s="3"/>
    </row>
    <row r="118" spans="1:12" ht="21.75" customHeight="1">
      <c r="C118" s="14" t="s">
        <v>60</v>
      </c>
      <c r="F118" s="3"/>
      <c r="J118" s="3"/>
    </row>
    <row r="119" spans="1:12" ht="21.75" customHeight="1">
      <c r="C119" s="14" t="s">
        <v>65</v>
      </c>
      <c r="F119" s="4">
        <v>135100000</v>
      </c>
      <c r="H119" s="34">
        <v>135000000</v>
      </c>
      <c r="J119" s="4">
        <v>135100000</v>
      </c>
      <c r="L119" s="34">
        <v>135000000</v>
      </c>
    </row>
    <row r="120" spans="1:12" ht="21.75" customHeight="1">
      <c r="A120" s="14" t="s">
        <v>66</v>
      </c>
      <c r="F120" s="4">
        <v>165649737</v>
      </c>
      <c r="H120" s="34">
        <v>165469737</v>
      </c>
      <c r="J120" s="4">
        <v>165649737</v>
      </c>
      <c r="L120" s="34">
        <v>165469737</v>
      </c>
    </row>
    <row r="121" spans="1:12" ht="21.75" customHeight="1">
      <c r="A121" s="14" t="s">
        <v>67</v>
      </c>
      <c r="F121" s="4">
        <v>987345</v>
      </c>
      <c r="H121" s="34">
        <v>987345</v>
      </c>
      <c r="J121" s="4">
        <v>987345</v>
      </c>
      <c r="L121" s="34">
        <v>987345</v>
      </c>
    </row>
    <row r="122" spans="1:12" ht="21.75" customHeight="1">
      <c r="A122" s="14" t="s">
        <v>68</v>
      </c>
      <c r="F122" s="4"/>
      <c r="J122" s="4"/>
    </row>
    <row r="123" spans="1:12" ht="21.75" customHeight="1">
      <c r="B123" s="14" t="s">
        <v>69</v>
      </c>
      <c r="D123" s="13">
        <v>23</v>
      </c>
      <c r="F123" s="4">
        <v>9800000</v>
      </c>
      <c r="H123" s="34">
        <v>9800000</v>
      </c>
      <c r="J123" s="4">
        <v>9800000</v>
      </c>
      <c r="L123" s="34">
        <v>9800000</v>
      </c>
    </row>
    <row r="124" spans="1:12" ht="21.75" customHeight="1">
      <c r="B124" s="14" t="s">
        <v>70</v>
      </c>
      <c r="D124" s="44"/>
      <c r="F124" s="4">
        <v>60821856</v>
      </c>
      <c r="H124" s="34">
        <v>64602844</v>
      </c>
      <c r="J124" s="4">
        <v>60829160</v>
      </c>
      <c r="L124" s="34">
        <v>64602844</v>
      </c>
    </row>
    <row r="125" spans="1:12" ht="21.75" customHeight="1">
      <c r="A125" s="14" t="s">
        <v>71</v>
      </c>
      <c r="B125" s="45"/>
      <c r="F125" s="46">
        <v>-50308</v>
      </c>
      <c r="H125" s="40">
        <v>-1607676</v>
      </c>
      <c r="J125" s="46">
        <v>-50308</v>
      </c>
      <c r="L125" s="40">
        <v>-1607676</v>
      </c>
    </row>
    <row r="126" spans="1:12" ht="8.1" customHeight="1">
      <c r="F126" s="4"/>
      <c r="J126" s="4"/>
    </row>
    <row r="127" spans="1:12" ht="21.75" customHeight="1">
      <c r="A127" s="14" t="s">
        <v>72</v>
      </c>
      <c r="F127" s="15">
        <f>SUM(F119:F125)</f>
        <v>372308630</v>
      </c>
      <c r="H127" s="15">
        <f>SUM(H119:H125)</f>
        <v>374252250</v>
      </c>
      <c r="J127" s="15">
        <f>SUM(J119:J125)</f>
        <v>372315934</v>
      </c>
      <c r="L127" s="15">
        <f>SUM(L119:L125)</f>
        <v>374252250</v>
      </c>
    </row>
    <row r="128" spans="1:12" ht="21.75" customHeight="1">
      <c r="A128" s="14" t="s">
        <v>73</v>
      </c>
      <c r="F128" s="35">
        <v>608428</v>
      </c>
      <c r="H128" s="19">
        <v>0</v>
      </c>
      <c r="J128" s="35">
        <v>0</v>
      </c>
      <c r="L128" s="19">
        <v>0</v>
      </c>
    </row>
    <row r="129" spans="1:12" ht="8.1" customHeight="1">
      <c r="F129" s="4"/>
      <c r="J129" s="4"/>
    </row>
    <row r="130" spans="1:12" ht="21.75" customHeight="1">
      <c r="A130" s="12" t="s">
        <v>74</v>
      </c>
      <c r="F130" s="19">
        <f>SUM(F127:F128)</f>
        <v>372917058</v>
      </c>
      <c r="H130" s="19">
        <f>SUM(H127:H128)</f>
        <v>374252250</v>
      </c>
      <c r="J130" s="19">
        <f>SUM(J127:J128)</f>
        <v>372315934</v>
      </c>
      <c r="L130" s="19">
        <f>SUM(L127:L128)</f>
        <v>374252250</v>
      </c>
    </row>
    <row r="131" spans="1:12" ht="8.1" customHeight="1">
      <c r="F131" s="42"/>
      <c r="J131" s="42"/>
    </row>
    <row r="132" spans="1:12" ht="21.75" customHeight="1" thickBot="1">
      <c r="A132" s="12" t="s">
        <v>75</v>
      </c>
      <c r="B132" s="12"/>
      <c r="F132" s="6">
        <f>SUM(F130+F82)</f>
        <v>484801124</v>
      </c>
      <c r="H132" s="43">
        <f>SUM(H130+H82)</f>
        <v>488430211</v>
      </c>
      <c r="J132" s="6">
        <f>SUM(J130+J82)</f>
        <v>484200000</v>
      </c>
      <c r="L132" s="43">
        <f>SUM(L130+L82)</f>
        <v>488430211</v>
      </c>
    </row>
    <row r="133" spans="1:12" ht="18" customHeight="1" thickTop="1">
      <c r="A133" s="12"/>
      <c r="B133" s="12"/>
      <c r="F133" s="7"/>
      <c r="J133" s="7"/>
    </row>
    <row r="134" spans="1:12" ht="18" customHeight="1">
      <c r="A134" s="12"/>
      <c r="B134" s="12"/>
      <c r="F134" s="7"/>
      <c r="H134" s="7"/>
      <c r="J134" s="7"/>
      <c r="L134" s="7"/>
    </row>
    <row r="135" spans="1:12" ht="24.75" customHeight="1">
      <c r="A135" s="12"/>
      <c r="B135" s="12"/>
      <c r="F135" s="7"/>
      <c r="J135" s="7"/>
    </row>
    <row r="136" spans="1:12" ht="21.9" customHeight="1">
      <c r="A136" s="18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136" s="18"/>
      <c r="C136" s="18"/>
      <c r="D136" s="17"/>
      <c r="E136" s="18"/>
      <c r="F136" s="19"/>
      <c r="G136" s="18"/>
      <c r="H136" s="19"/>
      <c r="I136" s="18"/>
      <c r="J136" s="19"/>
      <c r="K136" s="18"/>
      <c r="L136" s="19"/>
    </row>
  </sheetData>
  <mergeCells count="6">
    <mergeCell ref="F96:H96"/>
    <mergeCell ref="J96:L96"/>
    <mergeCell ref="F5:H5"/>
    <mergeCell ref="J5:L5"/>
    <mergeCell ref="F51:H51"/>
    <mergeCell ref="J51:L51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6" max="7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FCE1C-07E5-4E85-AC64-B5409213149E}">
  <dimension ref="A1:Q95"/>
  <sheetViews>
    <sheetView topLeftCell="A65" zoomScaleNormal="100" zoomScaleSheetLayoutView="97" zoomScalePageLayoutView="90" workbookViewId="0">
      <selection activeCell="A59" sqref="A59:XFD59"/>
    </sheetView>
  </sheetViews>
  <sheetFormatPr defaultColWidth="9.33203125" defaultRowHeight="21.75" customHeight="1"/>
  <cols>
    <col min="1" max="2" width="1.44140625" style="14" customWidth="1"/>
    <col min="3" max="3" width="33.6640625" style="14" customWidth="1"/>
    <col min="4" max="4" width="8.33203125" style="44" customWidth="1"/>
    <col min="5" max="5" width="0.88671875" style="15" customWidth="1"/>
    <col min="6" max="6" width="14.33203125" style="33" customWidth="1"/>
    <col min="7" max="7" width="0.88671875" style="15" customWidth="1"/>
    <col min="8" max="8" width="14.33203125" style="33" customWidth="1"/>
    <col min="9" max="9" width="0.88671875" style="15" customWidth="1"/>
    <col min="10" max="10" width="14.33203125" style="33" customWidth="1"/>
    <col min="11" max="11" width="0.88671875" style="15" customWidth="1"/>
    <col min="12" max="12" width="14.33203125" style="33" customWidth="1"/>
    <col min="13" max="16384" width="9.33203125" style="14"/>
  </cols>
  <sheetData>
    <row r="1" spans="1:12" ht="21.75" customHeight="1">
      <c r="A1" s="12" t="s">
        <v>0</v>
      </c>
      <c r="B1" s="12"/>
      <c r="C1" s="12"/>
      <c r="D1" s="47"/>
      <c r="E1" s="48"/>
      <c r="F1" s="49"/>
      <c r="G1" s="48"/>
      <c r="H1" s="49"/>
      <c r="I1" s="48"/>
      <c r="J1" s="49"/>
      <c r="K1" s="48"/>
      <c r="L1" s="49"/>
    </row>
    <row r="2" spans="1:12" ht="21.75" customHeight="1">
      <c r="A2" s="12" t="s">
        <v>76</v>
      </c>
      <c r="B2" s="12"/>
      <c r="C2" s="12"/>
      <c r="D2" s="47"/>
      <c r="E2" s="48"/>
      <c r="F2" s="49"/>
      <c r="G2" s="48"/>
      <c r="H2" s="49"/>
      <c r="I2" s="48"/>
      <c r="J2" s="49"/>
      <c r="K2" s="48"/>
      <c r="L2" s="49"/>
    </row>
    <row r="3" spans="1:12" ht="21.75" customHeight="1">
      <c r="A3" s="50" t="s">
        <v>194</v>
      </c>
      <c r="B3" s="16"/>
      <c r="C3" s="16"/>
      <c r="D3" s="51"/>
      <c r="E3" s="52"/>
      <c r="F3" s="53"/>
      <c r="G3" s="52"/>
      <c r="H3" s="53"/>
      <c r="I3" s="52"/>
      <c r="J3" s="53"/>
      <c r="K3" s="52"/>
      <c r="L3" s="53"/>
    </row>
    <row r="4" spans="1:12" ht="21.75" customHeight="1">
      <c r="A4" s="12" t="s">
        <v>77</v>
      </c>
      <c r="B4" s="12"/>
      <c r="C4" s="12"/>
      <c r="D4" s="54"/>
      <c r="E4" s="55"/>
      <c r="F4" s="56"/>
      <c r="G4" s="55"/>
      <c r="H4" s="56"/>
      <c r="I4" s="55"/>
      <c r="J4" s="56"/>
      <c r="K4" s="55"/>
      <c r="L4" s="56"/>
    </row>
    <row r="5" spans="1:12" ht="21.75" customHeight="1">
      <c r="A5" s="12"/>
      <c r="B5" s="12"/>
      <c r="C5" s="12"/>
      <c r="D5" s="54"/>
      <c r="E5" s="55"/>
      <c r="F5" s="132" t="s">
        <v>3</v>
      </c>
      <c r="G5" s="132"/>
      <c r="H5" s="132"/>
      <c r="I5" s="20"/>
      <c r="J5" s="132" t="s">
        <v>4</v>
      </c>
      <c r="K5" s="132"/>
      <c r="L5" s="132"/>
    </row>
    <row r="6" spans="1:12" ht="21.75" customHeight="1">
      <c r="D6" s="57"/>
      <c r="E6" s="58"/>
      <c r="F6" s="59" t="s">
        <v>5</v>
      </c>
      <c r="G6" s="58"/>
      <c r="H6" s="59" t="s">
        <v>5</v>
      </c>
      <c r="I6" s="58"/>
      <c r="J6" s="59" t="s">
        <v>5</v>
      </c>
      <c r="K6" s="58"/>
      <c r="L6" s="59" t="s">
        <v>5</v>
      </c>
    </row>
    <row r="7" spans="1:12" ht="21.75" customHeight="1">
      <c r="D7" s="57"/>
      <c r="E7" s="58"/>
      <c r="F7" s="60" t="s">
        <v>7</v>
      </c>
      <c r="G7" s="58"/>
      <c r="H7" s="60" t="s">
        <v>7</v>
      </c>
      <c r="I7" s="58"/>
      <c r="J7" s="60" t="s">
        <v>7</v>
      </c>
      <c r="K7" s="58"/>
      <c r="L7" s="60" t="s">
        <v>7</v>
      </c>
    </row>
    <row r="8" spans="1:12" ht="21.75" customHeight="1">
      <c r="A8" s="12"/>
      <c r="B8" s="12"/>
      <c r="C8" s="12"/>
      <c r="D8" s="57"/>
      <c r="E8" s="61"/>
      <c r="F8" s="62" t="s">
        <v>9</v>
      </c>
      <c r="G8" s="61"/>
      <c r="H8" s="62" t="s">
        <v>10</v>
      </c>
      <c r="I8" s="61"/>
      <c r="J8" s="62" t="s">
        <v>9</v>
      </c>
      <c r="K8" s="61"/>
      <c r="L8" s="62" t="s">
        <v>10</v>
      </c>
    </row>
    <row r="9" spans="1:12" ht="21.75" customHeight="1">
      <c r="A9" s="12"/>
      <c r="B9" s="12"/>
      <c r="C9" s="12"/>
      <c r="D9" s="25" t="s">
        <v>11</v>
      </c>
      <c r="E9" s="55"/>
      <c r="F9" s="63" t="s">
        <v>12</v>
      </c>
      <c r="G9" s="55"/>
      <c r="H9" s="63" t="s">
        <v>12</v>
      </c>
      <c r="I9" s="55"/>
      <c r="J9" s="63" t="s">
        <v>12</v>
      </c>
      <c r="K9" s="55"/>
      <c r="L9" s="63" t="s">
        <v>12</v>
      </c>
    </row>
    <row r="10" spans="1:12" ht="15" customHeight="1">
      <c r="A10" s="12"/>
      <c r="B10" s="12"/>
      <c r="C10" s="12"/>
      <c r="D10" s="54"/>
      <c r="E10" s="55"/>
      <c r="F10" s="56"/>
      <c r="G10" s="55"/>
      <c r="H10" s="56"/>
      <c r="I10" s="55"/>
      <c r="J10" s="56"/>
      <c r="K10" s="55"/>
      <c r="L10" s="56"/>
    </row>
    <row r="11" spans="1:12" ht="21.75" customHeight="1">
      <c r="A11" s="12" t="s">
        <v>78</v>
      </c>
      <c r="E11" s="58"/>
      <c r="G11" s="58"/>
      <c r="I11" s="58"/>
      <c r="K11" s="58"/>
    </row>
    <row r="12" spans="1:12" ht="21.75" customHeight="1">
      <c r="A12" s="14" t="s">
        <v>79</v>
      </c>
      <c r="E12" s="58"/>
      <c r="F12" s="33">
        <v>131488167</v>
      </c>
      <c r="G12" s="58"/>
      <c r="H12" s="33">
        <v>146815581</v>
      </c>
      <c r="I12" s="58"/>
      <c r="J12" s="33">
        <v>131488167</v>
      </c>
      <c r="K12" s="58"/>
      <c r="L12" s="33">
        <v>146815581</v>
      </c>
    </row>
    <row r="13" spans="1:12" ht="21.75" customHeight="1">
      <c r="A13" s="14" t="s">
        <v>80</v>
      </c>
      <c r="E13" s="58"/>
      <c r="F13" s="40">
        <v>216592</v>
      </c>
      <c r="G13" s="58"/>
      <c r="H13" s="40">
        <v>371978</v>
      </c>
      <c r="I13" s="58"/>
      <c r="J13" s="40">
        <v>216592</v>
      </c>
      <c r="K13" s="58"/>
      <c r="L13" s="40">
        <v>371978</v>
      </c>
    </row>
    <row r="14" spans="1:12" ht="6" customHeight="1">
      <c r="E14" s="58"/>
      <c r="G14" s="58"/>
      <c r="I14" s="58"/>
      <c r="K14" s="58"/>
    </row>
    <row r="15" spans="1:12" ht="21.75" customHeight="1">
      <c r="A15" s="12" t="s">
        <v>81</v>
      </c>
      <c r="E15" s="58"/>
      <c r="F15" s="40">
        <f>SUM(F12:F13)</f>
        <v>131704759</v>
      </c>
      <c r="G15" s="58"/>
      <c r="H15" s="40">
        <f>SUM(H12:H13)</f>
        <v>147187559</v>
      </c>
      <c r="I15" s="58"/>
      <c r="J15" s="40">
        <f>SUM(J12:J13)</f>
        <v>131704759</v>
      </c>
      <c r="K15" s="58"/>
      <c r="L15" s="40">
        <f>SUM(L12:L13)</f>
        <v>147187559</v>
      </c>
    </row>
    <row r="16" spans="1:12" ht="15" customHeight="1">
      <c r="A16" s="12"/>
      <c r="B16" s="12"/>
      <c r="C16" s="12"/>
      <c r="D16" s="54"/>
      <c r="E16" s="55"/>
      <c r="F16" s="56"/>
      <c r="G16" s="55"/>
      <c r="H16" s="56"/>
      <c r="I16" s="55"/>
      <c r="J16" s="56"/>
      <c r="K16" s="55"/>
      <c r="L16" s="56"/>
    </row>
    <row r="17" spans="1:17" ht="21.75" customHeight="1">
      <c r="A17" s="12" t="s">
        <v>82</v>
      </c>
      <c r="E17" s="58"/>
      <c r="G17" s="58"/>
      <c r="I17" s="58"/>
      <c r="K17" s="58"/>
      <c r="Q17" s="64"/>
    </row>
    <row r="18" spans="1:17" ht="21.75" customHeight="1">
      <c r="A18" s="14" t="s">
        <v>83</v>
      </c>
      <c r="E18" s="58"/>
      <c r="F18" s="33">
        <v>-108874681</v>
      </c>
      <c r="G18" s="58"/>
      <c r="H18" s="33">
        <v>-121419789</v>
      </c>
      <c r="I18" s="58"/>
      <c r="J18" s="33">
        <v>-108874681</v>
      </c>
      <c r="K18" s="58"/>
      <c r="L18" s="33">
        <v>-121419789</v>
      </c>
    </row>
    <row r="19" spans="1:17" ht="21.75" customHeight="1">
      <c r="A19" s="14" t="s">
        <v>84</v>
      </c>
      <c r="E19" s="58"/>
      <c r="F19" s="40">
        <v>-56805</v>
      </c>
      <c r="G19" s="58"/>
      <c r="H19" s="40">
        <v>-21265</v>
      </c>
      <c r="I19" s="58"/>
      <c r="J19" s="40">
        <v>-56805</v>
      </c>
      <c r="K19" s="58"/>
      <c r="L19" s="40">
        <v>-21265</v>
      </c>
    </row>
    <row r="20" spans="1:17" s="67" customFormat="1" ht="6" customHeight="1">
      <c r="A20" s="14"/>
      <c r="B20" s="14"/>
      <c r="C20" s="14"/>
      <c r="D20" s="44"/>
      <c r="E20" s="65"/>
      <c r="F20" s="66"/>
      <c r="G20" s="65"/>
      <c r="H20" s="66"/>
      <c r="I20" s="65"/>
      <c r="J20" s="66"/>
      <c r="K20" s="65"/>
      <c r="L20" s="66"/>
    </row>
    <row r="21" spans="1:17" s="67" customFormat="1" ht="21.75" customHeight="1">
      <c r="A21" s="12" t="s">
        <v>85</v>
      </c>
      <c r="B21" s="14"/>
      <c r="C21" s="14"/>
      <c r="D21" s="44"/>
      <c r="E21" s="65"/>
      <c r="F21" s="68">
        <f>SUM(F18:F20)</f>
        <v>-108931486</v>
      </c>
      <c r="G21" s="65"/>
      <c r="H21" s="68">
        <f>SUM(H18:H20)</f>
        <v>-121441054</v>
      </c>
      <c r="I21" s="65"/>
      <c r="J21" s="68">
        <f>SUM(J18:J20)</f>
        <v>-108931486</v>
      </c>
      <c r="K21" s="65"/>
      <c r="L21" s="68">
        <f>SUM(L18:L20)</f>
        <v>-121441054</v>
      </c>
    </row>
    <row r="22" spans="1:17" s="67" customFormat="1" ht="6" customHeight="1">
      <c r="A22" s="14"/>
      <c r="B22" s="14"/>
      <c r="C22" s="14"/>
      <c r="D22" s="44"/>
      <c r="E22" s="65"/>
      <c r="F22" s="66"/>
      <c r="G22" s="65"/>
      <c r="H22" s="66"/>
      <c r="I22" s="65"/>
      <c r="J22" s="66"/>
      <c r="K22" s="65"/>
      <c r="L22" s="66"/>
    </row>
    <row r="23" spans="1:17" s="67" customFormat="1" ht="21.75" customHeight="1">
      <c r="A23" s="12" t="s">
        <v>86</v>
      </c>
      <c r="B23" s="14"/>
      <c r="C23" s="14"/>
      <c r="D23" s="44"/>
      <c r="E23" s="65"/>
      <c r="F23" s="68">
        <f>F15+F21</f>
        <v>22773273</v>
      </c>
      <c r="G23" s="65"/>
      <c r="H23" s="68">
        <f>H15+H21</f>
        <v>25746505</v>
      </c>
      <c r="I23" s="65"/>
      <c r="J23" s="68">
        <f>J15+J21</f>
        <v>22773273</v>
      </c>
      <c r="K23" s="65"/>
      <c r="L23" s="68">
        <f>L15+L21</f>
        <v>25746505</v>
      </c>
    </row>
    <row r="24" spans="1:17" ht="15" customHeight="1">
      <c r="A24" s="12"/>
      <c r="B24" s="12"/>
      <c r="C24" s="12"/>
      <c r="D24" s="54"/>
      <c r="E24" s="55"/>
      <c r="F24" s="56"/>
      <c r="G24" s="55"/>
      <c r="H24" s="56"/>
      <c r="I24" s="55"/>
      <c r="J24" s="56"/>
      <c r="K24" s="55"/>
      <c r="L24" s="56"/>
    </row>
    <row r="25" spans="1:17" ht="21.75" customHeight="1">
      <c r="A25" s="14" t="s">
        <v>87</v>
      </c>
      <c r="E25" s="58"/>
      <c r="F25" s="33">
        <v>691920</v>
      </c>
      <c r="G25" s="58"/>
      <c r="H25" s="33">
        <v>314425</v>
      </c>
      <c r="I25" s="58"/>
      <c r="J25" s="33">
        <v>691920</v>
      </c>
      <c r="K25" s="58"/>
      <c r="L25" s="33">
        <v>314425</v>
      </c>
    </row>
    <row r="26" spans="1:17" ht="21.75" customHeight="1">
      <c r="A26" s="14" t="s">
        <v>88</v>
      </c>
      <c r="E26" s="58"/>
      <c r="F26" s="33">
        <v>-4101066</v>
      </c>
      <c r="G26" s="58"/>
      <c r="H26" s="33">
        <v>-5559156</v>
      </c>
      <c r="I26" s="58"/>
      <c r="J26" s="33">
        <v>-4101066</v>
      </c>
      <c r="K26" s="58"/>
      <c r="L26" s="33">
        <v>-5559156</v>
      </c>
    </row>
    <row r="27" spans="1:17" s="67" customFormat="1" ht="21.75" customHeight="1">
      <c r="A27" s="14" t="s">
        <v>89</v>
      </c>
      <c r="B27" s="14"/>
      <c r="C27" s="14"/>
      <c r="D27" s="44"/>
      <c r="E27" s="65"/>
      <c r="F27" s="69">
        <v>-9776111</v>
      </c>
      <c r="G27" s="65"/>
      <c r="H27" s="69">
        <v>-13299301</v>
      </c>
      <c r="I27" s="65"/>
      <c r="J27" s="69">
        <v>-9767800</v>
      </c>
      <c r="K27" s="65"/>
      <c r="L27" s="69">
        <v>-13299301</v>
      </c>
    </row>
    <row r="28" spans="1:17" s="67" customFormat="1" ht="21.75" customHeight="1">
      <c r="A28" s="14" t="s">
        <v>193</v>
      </c>
      <c r="B28" s="14"/>
      <c r="C28" s="14"/>
      <c r="D28" s="44"/>
      <c r="E28" s="65"/>
      <c r="F28" s="69">
        <v>-2303107</v>
      </c>
      <c r="G28" s="65"/>
      <c r="H28" s="69">
        <v>-230112</v>
      </c>
      <c r="I28" s="65"/>
      <c r="J28" s="69">
        <v>-2303107</v>
      </c>
      <c r="K28" s="65"/>
      <c r="L28" s="69">
        <v>-230112</v>
      </c>
    </row>
    <row r="29" spans="1:17" s="67" customFormat="1" ht="21.75" customHeight="1">
      <c r="A29" s="14" t="s">
        <v>91</v>
      </c>
      <c r="B29" s="14"/>
      <c r="C29" s="14"/>
      <c r="D29" s="44"/>
      <c r="E29" s="65"/>
      <c r="F29" s="68">
        <v>18901</v>
      </c>
      <c r="G29" s="65"/>
      <c r="H29" s="68">
        <v>-1247711</v>
      </c>
      <c r="I29" s="65"/>
      <c r="J29" s="68">
        <v>18901</v>
      </c>
      <c r="K29" s="65"/>
      <c r="L29" s="68">
        <v>-1247711</v>
      </c>
      <c r="N29" s="70"/>
      <c r="O29" s="70"/>
    </row>
    <row r="30" spans="1:17" s="67" customFormat="1" ht="6" customHeight="1">
      <c r="A30" s="14"/>
      <c r="B30" s="14"/>
      <c r="C30" s="14"/>
      <c r="D30" s="44"/>
      <c r="E30" s="65"/>
      <c r="F30" s="66"/>
      <c r="G30" s="65"/>
      <c r="H30" s="66"/>
      <c r="I30" s="65"/>
      <c r="J30" s="66"/>
      <c r="K30" s="65"/>
      <c r="L30" s="66"/>
    </row>
    <row r="31" spans="1:17" s="67" customFormat="1" ht="21.75" customHeight="1">
      <c r="A31" s="12" t="s">
        <v>94</v>
      </c>
      <c r="B31" s="14"/>
      <c r="C31" s="14"/>
      <c r="D31" s="44"/>
      <c r="E31" s="65"/>
      <c r="F31" s="69">
        <f>SUM(F23,F25:F29)</f>
        <v>7303810</v>
      </c>
      <c r="G31" s="65"/>
      <c r="H31" s="69">
        <f>SUM(H23,H25:H29)</f>
        <v>5724650</v>
      </c>
      <c r="I31" s="65"/>
      <c r="J31" s="69">
        <f>SUM(J23,J25:J29)</f>
        <v>7312121</v>
      </c>
      <c r="K31" s="65"/>
      <c r="L31" s="69">
        <f>SUM(L23,L25:L29)</f>
        <v>5724650</v>
      </c>
    </row>
    <row r="32" spans="1:17" s="67" customFormat="1" ht="21.75" customHeight="1">
      <c r="A32" s="14" t="s">
        <v>95</v>
      </c>
      <c r="B32" s="14"/>
      <c r="C32" s="14"/>
      <c r="D32" s="44"/>
      <c r="E32" s="65"/>
      <c r="F32" s="68">
        <v>-511701</v>
      </c>
      <c r="G32" s="65"/>
      <c r="H32" s="68">
        <v>-360296</v>
      </c>
      <c r="I32" s="65"/>
      <c r="J32" s="68">
        <v>-511701</v>
      </c>
      <c r="K32" s="65"/>
      <c r="L32" s="68">
        <v>-360296</v>
      </c>
    </row>
    <row r="33" spans="1:12" s="67" customFormat="1" ht="6" customHeight="1">
      <c r="A33" s="14"/>
      <c r="B33" s="14"/>
      <c r="C33" s="14"/>
      <c r="D33" s="44"/>
      <c r="E33" s="65"/>
      <c r="F33" s="66"/>
      <c r="G33" s="65"/>
      <c r="H33" s="66"/>
      <c r="I33" s="65"/>
      <c r="J33" s="66"/>
      <c r="K33" s="65"/>
      <c r="L33" s="66"/>
    </row>
    <row r="34" spans="1:12" s="67" customFormat="1" ht="21.75" customHeight="1">
      <c r="A34" s="12" t="s">
        <v>96</v>
      </c>
      <c r="B34" s="14"/>
      <c r="C34" s="14"/>
      <c r="D34" s="44"/>
      <c r="E34" s="65"/>
      <c r="F34" s="69">
        <f>SUM(F31:F32)</f>
        <v>6792109</v>
      </c>
      <c r="G34" s="65"/>
      <c r="H34" s="69">
        <f>SUM(H31:H32)</f>
        <v>5364354</v>
      </c>
      <c r="I34" s="65"/>
      <c r="J34" s="69">
        <f>SUM(J31:J32)</f>
        <v>6800420</v>
      </c>
      <c r="K34" s="65"/>
      <c r="L34" s="69">
        <f>SUM(L31:L32)</f>
        <v>5364354</v>
      </c>
    </row>
    <row r="35" spans="1:12" s="67" customFormat="1" ht="21.75" customHeight="1">
      <c r="A35" s="14" t="s">
        <v>97</v>
      </c>
      <c r="B35" s="14"/>
      <c r="C35" s="14"/>
      <c r="D35" s="44">
        <v>24</v>
      </c>
      <c r="E35" s="65"/>
      <c r="F35" s="68">
        <v>-1464594</v>
      </c>
      <c r="G35" s="65"/>
      <c r="H35" s="68">
        <v>-1190369</v>
      </c>
      <c r="I35" s="65"/>
      <c r="J35" s="68">
        <v>-1464594</v>
      </c>
      <c r="K35" s="65"/>
      <c r="L35" s="68">
        <v>-1190369</v>
      </c>
    </row>
    <row r="36" spans="1:12" s="67" customFormat="1" ht="6" customHeight="1">
      <c r="A36" s="14"/>
      <c r="B36" s="14"/>
      <c r="C36" s="14"/>
      <c r="D36" s="44"/>
      <c r="E36" s="65"/>
      <c r="F36" s="66"/>
      <c r="G36" s="65"/>
      <c r="H36" s="66"/>
      <c r="I36" s="65"/>
      <c r="J36" s="66"/>
      <c r="K36" s="65"/>
      <c r="L36" s="66"/>
    </row>
    <row r="37" spans="1:12" s="67" customFormat="1" ht="21.75" customHeight="1" thickBot="1">
      <c r="A37" s="12" t="s">
        <v>209</v>
      </c>
      <c r="B37" s="14"/>
      <c r="C37" s="14"/>
      <c r="D37" s="44"/>
      <c r="E37" s="65"/>
      <c r="F37" s="71">
        <f>SUM(F34:F35)</f>
        <v>5327515</v>
      </c>
      <c r="G37" s="65"/>
      <c r="H37" s="71">
        <f>SUM(H34:H35)</f>
        <v>4173985</v>
      </c>
      <c r="I37" s="65"/>
      <c r="J37" s="71">
        <f>SUM(J34:J35)</f>
        <v>5335826</v>
      </c>
      <c r="K37" s="65"/>
      <c r="L37" s="71">
        <f>SUM(L34:L35)</f>
        <v>4173985</v>
      </c>
    </row>
    <row r="38" spans="1:12" ht="21.75" customHeight="1" thickTop="1">
      <c r="A38" s="12"/>
      <c r="B38" s="12"/>
      <c r="C38" s="12"/>
      <c r="D38" s="54"/>
      <c r="E38" s="55"/>
      <c r="F38" s="56"/>
      <c r="G38" s="55"/>
      <c r="H38" s="56"/>
      <c r="I38" s="55"/>
      <c r="J38" s="56"/>
      <c r="K38" s="55"/>
      <c r="L38" s="56"/>
    </row>
    <row r="39" spans="1:12" s="67" customFormat="1" ht="21.75" customHeight="1"/>
    <row r="40" spans="1:12" s="67" customFormat="1" ht="21.75" customHeight="1"/>
    <row r="41" spans="1:12" s="67" customFormat="1" ht="21.75" customHeight="1"/>
    <row r="42" spans="1:12" s="67" customFormat="1" ht="21.75" customHeight="1">
      <c r="A42" s="12"/>
      <c r="B42" s="14"/>
      <c r="C42" s="14"/>
      <c r="D42" s="72"/>
      <c r="E42" s="65"/>
      <c r="F42" s="73"/>
      <c r="G42" s="14"/>
      <c r="H42" s="14"/>
      <c r="I42" s="65"/>
      <c r="J42" s="73"/>
      <c r="K42" s="14"/>
      <c r="L42" s="14"/>
    </row>
    <row r="43" spans="1:12" s="67" customFormat="1" ht="21.75" customHeight="1">
      <c r="A43" s="12"/>
      <c r="B43" s="14"/>
      <c r="C43" s="14"/>
      <c r="D43" s="72"/>
      <c r="E43" s="65"/>
      <c r="F43" s="73"/>
      <c r="G43" s="14"/>
      <c r="H43" s="14"/>
      <c r="I43" s="65"/>
      <c r="J43" s="73"/>
      <c r="K43" s="14"/>
      <c r="L43" s="14"/>
    </row>
    <row r="44" spans="1:12" s="67" customFormat="1" ht="21.75" customHeight="1">
      <c r="A44" s="12"/>
      <c r="B44" s="14"/>
      <c r="C44" s="14"/>
      <c r="D44" s="72"/>
      <c r="E44" s="65"/>
      <c r="F44" s="73"/>
      <c r="G44" s="14"/>
      <c r="H44" s="14"/>
      <c r="I44" s="65"/>
      <c r="J44" s="73"/>
      <c r="K44" s="14"/>
      <c r="L44" s="14"/>
    </row>
    <row r="48" spans="1:12" ht="21.9" customHeight="1">
      <c r="A48" s="18" t="s">
        <v>34</v>
      </c>
      <c r="B48" s="18"/>
      <c r="C48" s="18"/>
      <c r="D48" s="74"/>
      <c r="E48" s="19"/>
      <c r="F48" s="40"/>
      <c r="G48" s="19"/>
      <c r="H48" s="40"/>
      <c r="I48" s="19"/>
      <c r="J48" s="40"/>
      <c r="K48" s="19"/>
      <c r="L48" s="40"/>
    </row>
    <row r="49" spans="1:12" ht="21.75" customHeight="1">
      <c r="A49" s="12" t="s">
        <v>0</v>
      </c>
      <c r="B49" s="12"/>
      <c r="C49" s="12"/>
      <c r="D49" s="47"/>
      <c r="E49" s="48"/>
      <c r="F49" s="49"/>
      <c r="G49" s="48"/>
      <c r="H49" s="49"/>
      <c r="I49" s="48"/>
      <c r="J49" s="49"/>
      <c r="K49" s="48"/>
      <c r="L49" s="49"/>
    </row>
    <row r="50" spans="1:12" ht="21.75" customHeight="1">
      <c r="A50" s="12" t="s">
        <v>76</v>
      </c>
      <c r="B50" s="12"/>
      <c r="C50" s="12"/>
      <c r="D50" s="47"/>
      <c r="E50" s="48"/>
      <c r="F50" s="49"/>
      <c r="G50" s="48"/>
      <c r="H50" s="49"/>
      <c r="I50" s="48"/>
      <c r="J50" s="49"/>
      <c r="K50" s="48"/>
      <c r="L50" s="49"/>
    </row>
    <row r="51" spans="1:12" ht="21.75" customHeight="1">
      <c r="A51" s="50" t="s">
        <v>194</v>
      </c>
      <c r="B51" s="16"/>
      <c r="C51" s="16"/>
      <c r="D51" s="51"/>
      <c r="E51" s="52"/>
      <c r="F51" s="53"/>
      <c r="G51" s="52"/>
      <c r="H51" s="53"/>
      <c r="I51" s="52"/>
      <c r="J51" s="53"/>
      <c r="K51" s="52"/>
      <c r="L51" s="53"/>
    </row>
    <row r="52" spans="1:12" ht="21.75" customHeight="1">
      <c r="A52" s="12" t="s">
        <v>77</v>
      </c>
      <c r="B52" s="12"/>
      <c r="C52" s="12"/>
      <c r="D52" s="54"/>
      <c r="E52" s="55"/>
      <c r="F52" s="56"/>
      <c r="G52" s="55"/>
      <c r="H52" s="56"/>
      <c r="I52" s="55"/>
      <c r="J52" s="56"/>
      <c r="K52" s="55"/>
      <c r="L52" s="56"/>
    </row>
    <row r="53" spans="1:12" ht="21.75" customHeight="1">
      <c r="A53" s="12"/>
      <c r="B53" s="12"/>
      <c r="C53" s="12"/>
      <c r="D53" s="54"/>
      <c r="E53" s="55"/>
      <c r="F53" s="132" t="s">
        <v>3</v>
      </c>
      <c r="G53" s="132"/>
      <c r="H53" s="132"/>
      <c r="I53" s="20"/>
      <c r="J53" s="132" t="s">
        <v>4</v>
      </c>
      <c r="K53" s="132"/>
      <c r="L53" s="132"/>
    </row>
    <row r="54" spans="1:12" ht="21.75" customHeight="1">
      <c r="D54" s="57"/>
      <c r="E54" s="58"/>
      <c r="F54" s="59" t="s">
        <v>5</v>
      </c>
      <c r="G54" s="58"/>
      <c r="H54" s="59" t="s">
        <v>5</v>
      </c>
      <c r="I54" s="58"/>
      <c r="J54" s="59" t="s">
        <v>5</v>
      </c>
      <c r="K54" s="58"/>
      <c r="L54" s="59" t="s">
        <v>5</v>
      </c>
    </row>
    <row r="55" spans="1:12" ht="21.75" customHeight="1">
      <c r="D55" s="57"/>
      <c r="E55" s="58"/>
      <c r="F55" s="60" t="s">
        <v>7</v>
      </c>
      <c r="G55" s="58"/>
      <c r="H55" s="60" t="s">
        <v>7</v>
      </c>
      <c r="I55" s="58"/>
      <c r="J55" s="60" t="s">
        <v>7</v>
      </c>
      <c r="K55" s="58"/>
      <c r="L55" s="60" t="s">
        <v>7</v>
      </c>
    </row>
    <row r="56" spans="1:12" ht="21.75" customHeight="1">
      <c r="A56" s="12"/>
      <c r="B56" s="12"/>
      <c r="C56" s="12"/>
      <c r="D56" s="57"/>
      <c r="E56" s="61"/>
      <c r="F56" s="62" t="s">
        <v>9</v>
      </c>
      <c r="G56" s="61"/>
      <c r="H56" s="62" t="s">
        <v>10</v>
      </c>
      <c r="I56" s="61"/>
      <c r="J56" s="62" t="s">
        <v>9</v>
      </c>
      <c r="K56" s="61"/>
      <c r="L56" s="62" t="s">
        <v>10</v>
      </c>
    </row>
    <row r="57" spans="1:12" ht="21.75" customHeight="1">
      <c r="A57" s="12"/>
      <c r="B57" s="12"/>
      <c r="C57" s="12"/>
      <c r="D57" s="25" t="s">
        <v>11</v>
      </c>
      <c r="E57" s="55"/>
      <c r="F57" s="63" t="s">
        <v>12</v>
      </c>
      <c r="G57" s="55"/>
      <c r="H57" s="63" t="s">
        <v>12</v>
      </c>
      <c r="I57" s="55"/>
      <c r="J57" s="63" t="s">
        <v>12</v>
      </c>
      <c r="K57" s="55"/>
      <c r="L57" s="63" t="s">
        <v>12</v>
      </c>
    </row>
    <row r="58" spans="1:12" ht="21.75" customHeight="1">
      <c r="A58" s="12"/>
      <c r="B58" s="12"/>
      <c r="C58" s="12"/>
      <c r="D58" s="54"/>
      <c r="E58" s="55"/>
      <c r="F58" s="56"/>
      <c r="G58" s="55"/>
      <c r="H58" s="56"/>
      <c r="I58" s="55"/>
      <c r="J58" s="56"/>
      <c r="K58" s="55"/>
      <c r="L58" s="56"/>
    </row>
    <row r="59" spans="1:12" s="79" customFormat="1" ht="21.75" customHeight="1">
      <c r="A59" s="75" t="s">
        <v>210</v>
      </c>
      <c r="B59" s="76"/>
      <c r="C59" s="76"/>
      <c r="D59" s="77"/>
      <c r="E59" s="8"/>
      <c r="F59" s="8"/>
      <c r="G59" s="8"/>
      <c r="H59" s="8"/>
      <c r="I59" s="8"/>
      <c r="J59" s="8"/>
      <c r="K59" s="78"/>
      <c r="L59" s="8"/>
    </row>
    <row r="60" spans="1:12" s="79" customFormat="1" ht="21.75" customHeight="1">
      <c r="A60" s="75"/>
      <c r="B60" s="80" t="s">
        <v>204</v>
      </c>
      <c r="C60" s="81"/>
      <c r="D60" s="77"/>
      <c r="E60" s="8"/>
      <c r="F60" s="8"/>
      <c r="G60" s="8"/>
      <c r="H60" s="8"/>
      <c r="I60" s="8"/>
      <c r="J60" s="8"/>
      <c r="K60" s="8"/>
      <c r="L60" s="8"/>
    </row>
    <row r="61" spans="1:12" s="79" customFormat="1" ht="21.75" customHeight="1">
      <c r="A61" s="75"/>
      <c r="B61" s="82" t="s">
        <v>195</v>
      </c>
      <c r="C61" s="81"/>
      <c r="D61" s="77"/>
      <c r="E61" s="8"/>
      <c r="F61" s="8"/>
      <c r="G61" s="8"/>
      <c r="H61" s="8"/>
      <c r="I61" s="8"/>
      <c r="J61" s="8"/>
      <c r="K61" s="8"/>
      <c r="L61" s="8"/>
    </row>
    <row r="62" spans="1:12" s="79" customFormat="1" ht="21.75" customHeight="1">
      <c r="A62" s="75"/>
      <c r="B62" s="83"/>
      <c r="C62" s="84" t="s">
        <v>202</v>
      </c>
      <c r="D62" s="77"/>
      <c r="E62" s="8"/>
      <c r="F62" s="8"/>
      <c r="G62" s="8"/>
      <c r="H62" s="8"/>
      <c r="I62" s="8"/>
      <c r="J62" s="8"/>
      <c r="K62" s="8"/>
      <c r="L62" s="8"/>
    </row>
    <row r="63" spans="1:12" s="79" customFormat="1" ht="21.75" customHeight="1">
      <c r="A63" s="75"/>
      <c r="B63" s="76" t="s">
        <v>196</v>
      </c>
      <c r="C63" s="85" t="s">
        <v>203</v>
      </c>
      <c r="D63" s="77"/>
      <c r="E63" s="8"/>
      <c r="F63" s="69">
        <v>1946710</v>
      </c>
      <c r="G63" s="8"/>
      <c r="H63" s="69">
        <v>0</v>
      </c>
      <c r="I63" s="8"/>
      <c r="J63" s="69">
        <v>1946710</v>
      </c>
      <c r="K63" s="8"/>
      <c r="L63" s="69">
        <v>0</v>
      </c>
    </row>
    <row r="64" spans="1:12" s="79" customFormat="1" ht="21.75" customHeight="1">
      <c r="A64" s="75"/>
      <c r="B64" s="83" t="s">
        <v>205</v>
      </c>
      <c r="C64" s="84"/>
      <c r="D64" s="77"/>
      <c r="E64" s="8"/>
      <c r="F64" s="8"/>
      <c r="G64" s="8"/>
      <c r="H64" s="8"/>
      <c r="I64" s="8"/>
      <c r="J64" s="8"/>
      <c r="K64" s="8"/>
      <c r="L64" s="8"/>
    </row>
    <row r="65" spans="1:12" s="79" customFormat="1" ht="21.75" customHeight="1">
      <c r="A65" s="75"/>
      <c r="B65" s="83" t="s">
        <v>197</v>
      </c>
      <c r="C65" s="86"/>
      <c r="D65" s="77"/>
      <c r="E65" s="8"/>
      <c r="F65" s="9">
        <v>-389342</v>
      </c>
      <c r="G65" s="8"/>
      <c r="H65" s="87">
        <v>0</v>
      </c>
      <c r="I65" s="8"/>
      <c r="J65" s="9">
        <v>-389342</v>
      </c>
      <c r="K65" s="8"/>
      <c r="L65" s="87">
        <v>0</v>
      </c>
    </row>
    <row r="66" spans="1:12" s="79" customFormat="1" ht="8.1" customHeight="1">
      <c r="A66" s="76"/>
      <c r="B66" s="76"/>
      <c r="C66" s="76"/>
      <c r="D66" s="77"/>
      <c r="E66" s="8"/>
      <c r="F66" s="88"/>
      <c r="G66" s="8"/>
      <c r="H66" s="88"/>
      <c r="I66" s="8"/>
      <c r="J66" s="8"/>
      <c r="K66" s="8"/>
      <c r="L66" s="8"/>
    </row>
    <row r="67" spans="1:12" s="79" customFormat="1" ht="21.75" customHeight="1">
      <c r="A67" s="89" t="s">
        <v>206</v>
      </c>
      <c r="B67" s="75"/>
      <c r="C67" s="75"/>
      <c r="D67" s="77"/>
      <c r="E67" s="8"/>
      <c r="F67" s="8"/>
      <c r="G67" s="8"/>
      <c r="H67" s="8"/>
      <c r="I67" s="8"/>
      <c r="J67" s="8"/>
      <c r="K67" s="8"/>
      <c r="L67" s="8"/>
    </row>
    <row r="68" spans="1:12" s="79" customFormat="1" ht="21.75" customHeight="1">
      <c r="B68" s="90" t="s">
        <v>198</v>
      </c>
      <c r="C68" s="75"/>
      <c r="D68" s="77"/>
      <c r="E68" s="8"/>
      <c r="F68" s="9">
        <f>SUM(F63:F65)</f>
        <v>1557368</v>
      </c>
      <c r="G68" s="8"/>
      <c r="H68" s="87">
        <f>SUM(H63:H65)</f>
        <v>0</v>
      </c>
      <c r="I68" s="8"/>
      <c r="J68" s="9">
        <f>SUM(J63:J65)</f>
        <v>1557368</v>
      </c>
      <c r="K68" s="8"/>
      <c r="L68" s="87">
        <f>SUM(L63:L65)</f>
        <v>0</v>
      </c>
    </row>
    <row r="69" spans="1:12" s="79" customFormat="1" ht="8.1" customHeight="1">
      <c r="A69" s="76"/>
      <c r="B69" s="76"/>
      <c r="C69" s="76"/>
      <c r="D69" s="77"/>
      <c r="E69" s="8"/>
      <c r="F69" s="88"/>
      <c r="G69" s="8"/>
      <c r="H69" s="88"/>
      <c r="I69" s="8"/>
      <c r="J69" s="8"/>
      <c r="K69" s="8"/>
      <c r="L69" s="8"/>
    </row>
    <row r="70" spans="1:12" s="79" customFormat="1" ht="21.75" customHeight="1" thickBot="1">
      <c r="A70" s="75" t="s">
        <v>207</v>
      </c>
      <c r="B70" s="75"/>
      <c r="C70" s="76"/>
      <c r="D70" s="77"/>
      <c r="E70" s="88"/>
      <c r="F70" s="11">
        <f>F37+F68</f>
        <v>6884883</v>
      </c>
      <c r="G70" s="8"/>
      <c r="H70" s="11">
        <f>H37+H68</f>
        <v>4173985</v>
      </c>
      <c r="I70" s="8"/>
      <c r="J70" s="11">
        <f>J37+J68</f>
        <v>6893194</v>
      </c>
      <c r="K70" s="8"/>
      <c r="L70" s="11">
        <f>L37+L68</f>
        <v>4173985</v>
      </c>
    </row>
    <row r="71" spans="1:12" s="79" customFormat="1" ht="21.75" customHeight="1" thickTop="1">
      <c r="A71" s="75"/>
      <c r="B71" s="75"/>
      <c r="C71" s="76"/>
      <c r="D71" s="77"/>
      <c r="E71" s="88"/>
      <c r="F71" s="88"/>
      <c r="G71" s="88"/>
      <c r="H71" s="88"/>
      <c r="I71" s="88"/>
      <c r="J71" s="88"/>
      <c r="K71" s="88"/>
      <c r="L71" s="88"/>
    </row>
    <row r="72" spans="1:12" s="79" customFormat="1" ht="21.75" customHeight="1">
      <c r="A72" s="75" t="s">
        <v>99</v>
      </c>
      <c r="B72" s="76"/>
      <c r="C72" s="76"/>
      <c r="D72" s="77"/>
      <c r="E72" s="8"/>
      <c r="F72" s="8"/>
      <c r="G72" s="8"/>
      <c r="H72" s="8"/>
      <c r="I72" s="8"/>
      <c r="J72" s="8"/>
      <c r="K72" s="8"/>
      <c r="L72" s="8"/>
    </row>
    <row r="73" spans="1:12" s="79" customFormat="1" ht="21.75" customHeight="1">
      <c r="A73" s="76" t="s">
        <v>199</v>
      </c>
      <c r="B73" s="76"/>
      <c r="C73" s="76"/>
      <c r="D73" s="77"/>
      <c r="E73" s="8"/>
      <c r="F73" s="69">
        <v>5331587</v>
      </c>
      <c r="G73" s="65"/>
      <c r="H73" s="69">
        <v>4173985</v>
      </c>
      <c r="I73" s="65"/>
      <c r="J73" s="69">
        <v>5335826</v>
      </c>
      <c r="K73" s="65"/>
      <c r="L73" s="69">
        <v>4173985</v>
      </c>
    </row>
    <row r="74" spans="1:12" s="79" customFormat="1" ht="21.75" customHeight="1">
      <c r="A74" s="76" t="s">
        <v>200</v>
      </c>
      <c r="B74" s="76"/>
      <c r="C74" s="76"/>
      <c r="D74" s="77"/>
      <c r="E74" s="8"/>
      <c r="F74" s="9">
        <v>-4072</v>
      </c>
      <c r="G74" s="8"/>
      <c r="H74" s="87">
        <v>0</v>
      </c>
      <c r="I74" s="8"/>
      <c r="J74" s="9">
        <v>0</v>
      </c>
      <c r="K74" s="8"/>
      <c r="L74" s="87">
        <v>0</v>
      </c>
    </row>
    <row r="75" spans="1:12" s="79" customFormat="1" ht="8.1" customHeight="1">
      <c r="A75" s="75"/>
      <c r="B75" s="75"/>
      <c r="C75" s="76"/>
      <c r="D75" s="77"/>
      <c r="E75" s="88"/>
      <c r="F75" s="88"/>
      <c r="G75" s="88"/>
      <c r="H75" s="88"/>
      <c r="I75" s="88"/>
      <c r="J75" s="88"/>
      <c r="K75" s="88"/>
      <c r="L75" s="88"/>
    </row>
    <row r="76" spans="1:12" s="79" customFormat="1" ht="21.75" customHeight="1" thickBot="1">
      <c r="B76" s="75"/>
      <c r="C76" s="76"/>
      <c r="D76" s="77"/>
      <c r="E76" s="88"/>
      <c r="F76" s="91">
        <f>SUM(F73:F74)</f>
        <v>5327515</v>
      </c>
      <c r="G76" s="88"/>
      <c r="H76" s="91">
        <f>SUM(H73:H74)</f>
        <v>4173985</v>
      </c>
      <c r="I76" s="88"/>
      <c r="J76" s="91">
        <f>SUM(J73:J74)</f>
        <v>5335826</v>
      </c>
      <c r="K76" s="88"/>
      <c r="L76" s="91">
        <f>SUM(L73:L74)</f>
        <v>4173985</v>
      </c>
    </row>
    <row r="77" spans="1:12" s="79" customFormat="1" ht="21.75" customHeight="1" thickTop="1">
      <c r="B77" s="75"/>
      <c r="C77" s="76"/>
      <c r="D77" s="77"/>
      <c r="E77" s="88"/>
      <c r="F77" s="88"/>
      <c r="G77" s="88"/>
      <c r="H77" s="88"/>
      <c r="I77" s="88"/>
      <c r="J77" s="88"/>
      <c r="K77" s="88"/>
      <c r="L77" s="88"/>
    </row>
    <row r="78" spans="1:12" s="79" customFormat="1" ht="21.75" customHeight="1">
      <c r="A78" s="75" t="s">
        <v>211</v>
      </c>
      <c r="B78" s="76"/>
      <c r="C78" s="76"/>
      <c r="D78" s="77"/>
      <c r="F78" s="77"/>
      <c r="G78" s="77"/>
      <c r="H78" s="77"/>
      <c r="I78" s="77"/>
      <c r="J78" s="77"/>
      <c r="K78" s="77"/>
      <c r="L78" s="77"/>
    </row>
    <row r="79" spans="1:12" s="79" customFormat="1" ht="21.75" customHeight="1">
      <c r="A79" s="76" t="s">
        <v>201</v>
      </c>
      <c r="B79" s="76"/>
      <c r="C79" s="76"/>
      <c r="D79" s="77"/>
      <c r="E79" s="8"/>
      <c r="F79" s="69">
        <v>6888955</v>
      </c>
      <c r="G79" s="65"/>
      <c r="H79" s="69">
        <v>4173985</v>
      </c>
      <c r="I79" s="65"/>
      <c r="J79" s="69">
        <v>6893194</v>
      </c>
      <c r="K79" s="65"/>
      <c r="L79" s="69">
        <v>4173985</v>
      </c>
    </row>
    <row r="80" spans="1:12" s="79" customFormat="1" ht="21.75" customHeight="1">
      <c r="A80" s="76" t="s">
        <v>101</v>
      </c>
      <c r="B80" s="76"/>
      <c r="C80" s="76"/>
      <c r="D80" s="77"/>
      <c r="E80" s="8"/>
      <c r="F80" s="9">
        <v>-4072</v>
      </c>
      <c r="G80" s="8"/>
      <c r="H80" s="87">
        <v>0</v>
      </c>
      <c r="I80" s="8"/>
      <c r="J80" s="9">
        <v>0</v>
      </c>
      <c r="K80" s="8"/>
      <c r="L80" s="87">
        <v>0</v>
      </c>
    </row>
    <row r="81" spans="1:14" s="79" customFormat="1" ht="8.1" customHeight="1">
      <c r="A81" s="75"/>
      <c r="B81" s="75"/>
      <c r="C81" s="76"/>
      <c r="D81" s="77"/>
      <c r="E81" s="88"/>
      <c r="F81" s="88"/>
      <c r="G81" s="88"/>
      <c r="H81" s="88"/>
      <c r="I81" s="88"/>
      <c r="J81" s="88"/>
      <c r="K81" s="88"/>
      <c r="L81" s="88"/>
    </row>
    <row r="82" spans="1:14" s="79" customFormat="1" ht="21.75" customHeight="1" thickBot="1">
      <c r="A82" s="75"/>
      <c r="B82" s="75"/>
      <c r="C82" s="76"/>
      <c r="D82" s="77"/>
      <c r="E82" s="88"/>
      <c r="F82" s="91">
        <f>SUM(F79:F80)</f>
        <v>6884883</v>
      </c>
      <c r="G82" s="88"/>
      <c r="H82" s="91">
        <f>SUM(H79:H80)</f>
        <v>4173985</v>
      </c>
      <c r="I82" s="88"/>
      <c r="J82" s="91">
        <f>SUM(J79:J80)</f>
        <v>6893194</v>
      </c>
      <c r="K82" s="88"/>
      <c r="L82" s="91">
        <f>SUM(L79:L80)</f>
        <v>4173985</v>
      </c>
    </row>
    <row r="83" spans="1:14" s="79" customFormat="1" ht="21.75" customHeight="1" thickTop="1">
      <c r="D83" s="77"/>
      <c r="E83" s="8"/>
      <c r="F83" s="10"/>
      <c r="G83" s="10"/>
      <c r="H83" s="10"/>
      <c r="I83" s="10"/>
      <c r="J83" s="10"/>
      <c r="K83" s="10"/>
      <c r="L83" s="10"/>
    </row>
    <row r="84" spans="1:14" s="79" customFormat="1" ht="8.1" customHeight="1">
      <c r="D84" s="77"/>
      <c r="E84" s="8"/>
      <c r="F84" s="10"/>
      <c r="G84" s="10"/>
      <c r="H84" s="10"/>
      <c r="I84" s="10"/>
      <c r="J84" s="10"/>
      <c r="K84" s="10"/>
      <c r="L84" s="10"/>
    </row>
    <row r="85" spans="1:14" s="67" customFormat="1" ht="21.75" customHeight="1">
      <c r="A85" s="12" t="s">
        <v>102</v>
      </c>
      <c r="B85" s="14"/>
      <c r="C85" s="14"/>
      <c r="D85" s="44"/>
      <c r="E85" s="65"/>
      <c r="F85" s="66"/>
      <c r="G85" s="65"/>
      <c r="H85" s="66"/>
      <c r="I85" s="65"/>
      <c r="J85" s="66"/>
      <c r="K85" s="65"/>
      <c r="L85" s="66"/>
      <c r="N85" s="34"/>
    </row>
    <row r="86" spans="1:14" s="67" customFormat="1" ht="6" customHeight="1">
      <c r="A86" s="14"/>
      <c r="B86" s="14"/>
      <c r="C86" s="14"/>
      <c r="D86" s="44"/>
      <c r="E86" s="65"/>
      <c r="F86" s="66"/>
      <c r="G86" s="65"/>
      <c r="H86" s="66"/>
      <c r="I86" s="65"/>
      <c r="J86" s="66"/>
      <c r="K86" s="65"/>
      <c r="L86" s="66"/>
      <c r="N86" s="34"/>
    </row>
    <row r="87" spans="1:14" s="67" customFormat="1" ht="21.75" customHeight="1">
      <c r="A87" s="14" t="s">
        <v>103</v>
      </c>
      <c r="B87" s="14"/>
      <c r="C87" s="14"/>
      <c r="D87" s="44">
        <v>25</v>
      </c>
      <c r="E87" s="92"/>
      <c r="F87" s="93">
        <v>0.02</v>
      </c>
      <c r="G87" s="92"/>
      <c r="H87" s="93">
        <v>1.4999999999999999E-2</v>
      </c>
      <c r="I87" s="65"/>
      <c r="J87" s="93">
        <v>0.02</v>
      </c>
      <c r="K87" s="92"/>
      <c r="L87" s="93">
        <v>1.4999999999999999E-2</v>
      </c>
      <c r="N87" s="34"/>
    </row>
    <row r="88" spans="1:14" s="79" customFormat="1" ht="21.75" customHeight="1">
      <c r="A88" s="76"/>
      <c r="B88" s="76"/>
      <c r="C88" s="76"/>
      <c r="D88" s="77"/>
      <c r="F88" s="33"/>
      <c r="G88" s="15"/>
      <c r="H88" s="33"/>
      <c r="I88" s="15"/>
      <c r="J88" s="33"/>
      <c r="K88" s="15"/>
      <c r="L88" s="33"/>
    </row>
    <row r="89" spans="1:14" s="79" customFormat="1" ht="21.75" customHeight="1">
      <c r="A89" s="76"/>
      <c r="B89" s="76"/>
      <c r="C89" s="76"/>
      <c r="D89" s="77"/>
      <c r="F89" s="33"/>
      <c r="G89" s="15"/>
      <c r="H89" s="33"/>
      <c r="I89" s="15"/>
      <c r="J89" s="33"/>
      <c r="K89" s="15"/>
      <c r="L89" s="33"/>
    </row>
    <row r="90" spans="1:14" s="79" customFormat="1" ht="21.75" customHeight="1">
      <c r="A90" s="76"/>
      <c r="B90" s="76"/>
      <c r="C90" s="76"/>
      <c r="D90" s="77"/>
      <c r="F90" s="33"/>
      <c r="G90" s="15"/>
      <c r="H90" s="33"/>
      <c r="I90" s="15"/>
      <c r="J90" s="33"/>
      <c r="K90" s="15"/>
      <c r="L90" s="33"/>
    </row>
    <row r="91" spans="1:14" s="79" customFormat="1" ht="21.75" customHeight="1">
      <c r="A91" s="76"/>
      <c r="B91" s="76"/>
      <c r="C91" s="76"/>
      <c r="D91" s="77"/>
      <c r="F91" s="33"/>
      <c r="G91" s="15"/>
      <c r="H91" s="33"/>
      <c r="I91" s="15"/>
      <c r="J91" s="33"/>
      <c r="K91" s="15"/>
      <c r="L91" s="33"/>
    </row>
    <row r="92" spans="1:14" s="79" customFormat="1" ht="21.75" customHeight="1">
      <c r="A92" s="76"/>
      <c r="B92" s="76"/>
      <c r="C92" s="76"/>
      <c r="D92" s="77"/>
      <c r="F92" s="33"/>
      <c r="G92" s="15"/>
      <c r="H92" s="33"/>
      <c r="I92" s="15"/>
      <c r="J92" s="33"/>
      <c r="K92" s="15"/>
      <c r="L92" s="33"/>
    </row>
    <row r="93" spans="1:14" s="79" customFormat="1" ht="21.75" customHeight="1">
      <c r="A93" s="76"/>
      <c r="B93" s="76"/>
      <c r="C93" s="76"/>
      <c r="D93" s="77"/>
      <c r="F93" s="33"/>
      <c r="G93" s="15"/>
      <c r="H93" s="33"/>
      <c r="I93" s="15"/>
      <c r="J93" s="33"/>
      <c r="K93" s="15"/>
      <c r="L93" s="33"/>
    </row>
    <row r="95" spans="1:14" ht="21.9" customHeight="1">
      <c r="A95" s="18" t="s">
        <v>34</v>
      </c>
      <c r="B95" s="18"/>
      <c r="C95" s="18"/>
      <c r="D95" s="74"/>
      <c r="E95" s="19"/>
      <c r="F95" s="40"/>
      <c r="G95" s="19"/>
      <c r="H95" s="40"/>
      <c r="I95" s="19"/>
      <c r="J95" s="40"/>
      <c r="K95" s="19"/>
      <c r="L95" s="40"/>
    </row>
  </sheetData>
  <mergeCells count="4">
    <mergeCell ref="F5:H5"/>
    <mergeCell ref="J5:L5"/>
    <mergeCell ref="F53:H53"/>
    <mergeCell ref="J53:L53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6FABC-88BC-401F-AD4C-D5F93A29A5D6}">
  <dimension ref="A1:N97"/>
  <sheetViews>
    <sheetView tabSelected="1" topLeftCell="A64" zoomScaleNormal="100" zoomScaleSheetLayoutView="93" zoomScalePageLayoutView="90" workbookViewId="0">
      <selection activeCell="P73" sqref="P73"/>
    </sheetView>
  </sheetViews>
  <sheetFormatPr defaultColWidth="9.33203125" defaultRowHeight="21.75" customHeight="1"/>
  <cols>
    <col min="1" max="2" width="1.44140625" style="14" customWidth="1"/>
    <col min="3" max="3" width="34.44140625" style="14" customWidth="1"/>
    <col min="4" max="4" width="8.33203125" style="44" customWidth="1"/>
    <col min="5" max="5" width="0.88671875" style="15" customWidth="1"/>
    <col min="6" max="6" width="13.6640625" style="33" customWidth="1"/>
    <col min="7" max="7" width="0.88671875" style="15" customWidth="1"/>
    <col min="8" max="8" width="13.6640625" style="33" customWidth="1"/>
    <col min="9" max="9" width="0.88671875" style="15" customWidth="1"/>
    <col min="10" max="10" width="13.6640625" style="33" customWidth="1"/>
    <col min="11" max="11" width="0.88671875" style="15" customWidth="1"/>
    <col min="12" max="12" width="13.6640625" style="33" customWidth="1"/>
    <col min="13" max="16384" width="9.33203125" style="14"/>
  </cols>
  <sheetData>
    <row r="1" spans="1:14" ht="21.75" customHeight="1">
      <c r="A1" s="12" t="s">
        <v>0</v>
      </c>
      <c r="B1" s="12"/>
      <c r="C1" s="12"/>
      <c r="D1" s="47"/>
      <c r="E1" s="48"/>
      <c r="F1" s="49"/>
      <c r="G1" s="48"/>
      <c r="H1" s="49"/>
      <c r="I1" s="48"/>
      <c r="J1" s="49"/>
      <c r="K1" s="48"/>
      <c r="L1" s="49"/>
    </row>
    <row r="2" spans="1:14" ht="21.75" customHeight="1">
      <c r="A2" s="12" t="s">
        <v>76</v>
      </c>
      <c r="B2" s="12"/>
      <c r="C2" s="12"/>
      <c r="D2" s="47"/>
      <c r="E2" s="48"/>
      <c r="F2" s="49"/>
      <c r="G2" s="48"/>
      <c r="H2" s="49"/>
      <c r="I2" s="48"/>
      <c r="J2" s="49"/>
      <c r="K2" s="48"/>
      <c r="L2" s="49"/>
    </row>
    <row r="3" spans="1:14" ht="21.75" customHeight="1">
      <c r="A3" s="50" t="s">
        <v>104</v>
      </c>
      <c r="B3" s="16"/>
      <c r="C3" s="16"/>
      <c r="D3" s="51"/>
      <c r="E3" s="52"/>
      <c r="F3" s="53"/>
      <c r="G3" s="52"/>
      <c r="H3" s="53"/>
      <c r="I3" s="52"/>
      <c r="J3" s="53"/>
      <c r="K3" s="52"/>
      <c r="L3" s="53"/>
    </row>
    <row r="4" spans="1:14" ht="17.25" customHeight="1">
      <c r="A4" s="12" t="s">
        <v>77</v>
      </c>
      <c r="B4" s="12"/>
      <c r="C4" s="12"/>
      <c r="D4" s="54"/>
      <c r="E4" s="55"/>
      <c r="F4" s="56"/>
      <c r="G4" s="55"/>
      <c r="H4" s="56"/>
      <c r="I4" s="55"/>
      <c r="J4" s="56"/>
      <c r="K4" s="55"/>
      <c r="L4" s="56"/>
    </row>
    <row r="5" spans="1:14" ht="21.75" customHeight="1">
      <c r="A5" s="12"/>
      <c r="B5" s="12"/>
      <c r="C5" s="12"/>
      <c r="D5" s="54"/>
      <c r="E5" s="54"/>
      <c r="F5" s="132" t="s">
        <v>3</v>
      </c>
      <c r="G5" s="132"/>
      <c r="H5" s="132"/>
      <c r="I5" s="20"/>
      <c r="J5" s="132" t="s">
        <v>4</v>
      </c>
      <c r="K5" s="132"/>
      <c r="L5" s="132"/>
    </row>
    <row r="6" spans="1:14" ht="21.75" customHeight="1">
      <c r="D6" s="57"/>
      <c r="E6" s="58"/>
      <c r="F6" s="59" t="s">
        <v>5</v>
      </c>
      <c r="G6" s="58"/>
      <c r="H6" s="59" t="s">
        <v>5</v>
      </c>
      <c r="I6" s="58"/>
      <c r="J6" s="59" t="s">
        <v>5</v>
      </c>
      <c r="K6" s="58"/>
      <c r="L6" s="59" t="s">
        <v>5</v>
      </c>
    </row>
    <row r="7" spans="1:14" ht="21.75" customHeight="1">
      <c r="D7" s="57"/>
      <c r="E7" s="58"/>
      <c r="F7" s="60" t="s">
        <v>7</v>
      </c>
      <c r="G7" s="58"/>
      <c r="H7" s="60" t="s">
        <v>7</v>
      </c>
      <c r="I7" s="58"/>
      <c r="J7" s="60" t="s">
        <v>7</v>
      </c>
      <c r="K7" s="58"/>
      <c r="L7" s="60" t="s">
        <v>7</v>
      </c>
    </row>
    <row r="8" spans="1:14" ht="21.75" customHeight="1">
      <c r="A8" s="12"/>
      <c r="B8" s="12"/>
      <c r="C8" s="12"/>
      <c r="D8" s="57"/>
      <c r="E8" s="61"/>
      <c r="F8" s="62" t="s">
        <v>9</v>
      </c>
      <c r="G8" s="61"/>
      <c r="H8" s="62" t="s">
        <v>10</v>
      </c>
      <c r="I8" s="61"/>
      <c r="J8" s="62" t="s">
        <v>9</v>
      </c>
      <c r="K8" s="61"/>
      <c r="L8" s="62" t="s">
        <v>10</v>
      </c>
    </row>
    <row r="9" spans="1:14" ht="21.75" customHeight="1">
      <c r="A9" s="12"/>
      <c r="B9" s="12"/>
      <c r="C9" s="12"/>
      <c r="D9" s="25" t="s">
        <v>11</v>
      </c>
      <c r="E9" s="55"/>
      <c r="F9" s="63" t="s">
        <v>12</v>
      </c>
      <c r="G9" s="55"/>
      <c r="H9" s="63" t="s">
        <v>12</v>
      </c>
      <c r="I9" s="55"/>
      <c r="J9" s="63" t="s">
        <v>12</v>
      </c>
      <c r="K9" s="55"/>
      <c r="L9" s="63" t="s">
        <v>12</v>
      </c>
    </row>
    <row r="10" spans="1:14" ht="8.1" customHeight="1">
      <c r="A10" s="12"/>
      <c r="B10" s="12"/>
      <c r="C10" s="12"/>
      <c r="D10" s="54"/>
      <c r="E10" s="55"/>
      <c r="F10" s="56"/>
      <c r="G10" s="55"/>
      <c r="H10" s="56"/>
      <c r="I10" s="55"/>
      <c r="J10" s="56"/>
      <c r="K10" s="55"/>
      <c r="L10" s="56"/>
    </row>
    <row r="11" spans="1:14" ht="21.75" customHeight="1">
      <c r="A11" s="12" t="s">
        <v>78</v>
      </c>
      <c r="E11" s="58"/>
      <c r="G11" s="58"/>
      <c r="I11" s="58"/>
      <c r="K11" s="58"/>
    </row>
    <row r="12" spans="1:14" ht="21.75" customHeight="1">
      <c r="A12" s="14" t="s">
        <v>79</v>
      </c>
      <c r="E12" s="58"/>
      <c r="F12" s="33">
        <v>519063982</v>
      </c>
      <c r="G12" s="58"/>
      <c r="H12" s="33">
        <v>467882680</v>
      </c>
      <c r="I12" s="58"/>
      <c r="J12" s="33">
        <v>519063982</v>
      </c>
      <c r="K12" s="58"/>
      <c r="L12" s="33">
        <v>467882680</v>
      </c>
      <c r="N12" s="34"/>
    </row>
    <row r="13" spans="1:14" ht="21.75" customHeight="1">
      <c r="A13" s="14" t="s">
        <v>80</v>
      </c>
      <c r="E13" s="58"/>
      <c r="F13" s="40">
        <v>510179</v>
      </c>
      <c r="G13" s="58"/>
      <c r="H13" s="40">
        <v>946950</v>
      </c>
      <c r="I13" s="58"/>
      <c r="J13" s="40">
        <v>510179</v>
      </c>
      <c r="K13" s="58"/>
      <c r="L13" s="40">
        <v>946950</v>
      </c>
      <c r="N13" s="34"/>
    </row>
    <row r="14" spans="1:14" ht="6" customHeight="1">
      <c r="E14" s="58"/>
      <c r="G14" s="58"/>
      <c r="I14" s="58"/>
      <c r="K14" s="58"/>
      <c r="N14" s="34"/>
    </row>
    <row r="15" spans="1:14" ht="21.75" customHeight="1">
      <c r="A15" s="12" t="s">
        <v>81</v>
      </c>
      <c r="E15" s="58"/>
      <c r="F15" s="40">
        <f>SUM(F12:F13)</f>
        <v>519574161</v>
      </c>
      <c r="G15" s="58"/>
      <c r="H15" s="40">
        <f>SUM(H12:H13)</f>
        <v>468829630</v>
      </c>
      <c r="I15" s="58"/>
      <c r="J15" s="40">
        <f>SUM(J12:J13)</f>
        <v>519574161</v>
      </c>
      <c r="K15" s="58"/>
      <c r="L15" s="40">
        <f>SUM(L12:L13)</f>
        <v>468829630</v>
      </c>
      <c r="N15" s="34"/>
    </row>
    <row r="16" spans="1:14" ht="12" customHeight="1">
      <c r="A16" s="12"/>
      <c r="B16" s="12"/>
      <c r="C16" s="12"/>
      <c r="D16" s="54"/>
      <c r="E16" s="55"/>
      <c r="F16" s="56"/>
      <c r="G16" s="55"/>
      <c r="H16" s="56"/>
      <c r="I16" s="55"/>
      <c r="J16" s="56"/>
      <c r="K16" s="55"/>
      <c r="L16" s="56"/>
    </row>
    <row r="17" spans="1:14" ht="21.75" customHeight="1">
      <c r="A17" s="12" t="s">
        <v>82</v>
      </c>
      <c r="E17" s="58"/>
      <c r="G17" s="58"/>
      <c r="I17" s="58"/>
      <c r="K17" s="58"/>
      <c r="N17" s="34"/>
    </row>
    <row r="18" spans="1:14" ht="21.75" customHeight="1">
      <c r="A18" s="14" t="s">
        <v>83</v>
      </c>
      <c r="E18" s="58"/>
      <c r="F18" s="33">
        <v>-438835814</v>
      </c>
      <c r="G18" s="58"/>
      <c r="H18" s="33">
        <v>-388697867</v>
      </c>
      <c r="I18" s="58"/>
      <c r="J18" s="33">
        <v>-438835814</v>
      </c>
      <c r="K18" s="58"/>
      <c r="L18" s="33">
        <v>-388697867</v>
      </c>
      <c r="N18" s="34"/>
    </row>
    <row r="19" spans="1:14" ht="21.75" customHeight="1">
      <c r="A19" s="14" t="s">
        <v>84</v>
      </c>
      <c r="E19" s="58"/>
      <c r="F19" s="40">
        <v>-166791</v>
      </c>
      <c r="G19" s="58"/>
      <c r="H19" s="40">
        <v>-111187</v>
      </c>
      <c r="I19" s="58"/>
      <c r="J19" s="40">
        <v>-166791</v>
      </c>
      <c r="K19" s="58"/>
      <c r="L19" s="40">
        <v>-111187</v>
      </c>
      <c r="N19" s="34"/>
    </row>
    <row r="20" spans="1:14" s="67" customFormat="1" ht="6" customHeight="1">
      <c r="A20" s="14"/>
      <c r="B20" s="14"/>
      <c r="C20" s="14"/>
      <c r="D20" s="44"/>
      <c r="E20" s="65"/>
      <c r="F20" s="66"/>
      <c r="G20" s="65"/>
      <c r="H20" s="66"/>
      <c r="I20" s="65"/>
      <c r="J20" s="66"/>
      <c r="K20" s="65"/>
      <c r="L20" s="66"/>
      <c r="N20" s="34"/>
    </row>
    <row r="21" spans="1:14" s="67" customFormat="1" ht="21.75" customHeight="1">
      <c r="A21" s="12" t="s">
        <v>85</v>
      </c>
      <c r="B21" s="14"/>
      <c r="C21" s="14"/>
      <c r="D21" s="44"/>
      <c r="E21" s="65"/>
      <c r="F21" s="68">
        <f>SUM(F18:F19)</f>
        <v>-439002605</v>
      </c>
      <c r="G21" s="65"/>
      <c r="H21" s="68">
        <f>SUM(H18:H19)</f>
        <v>-388809054</v>
      </c>
      <c r="I21" s="65"/>
      <c r="J21" s="68">
        <f>SUM(J18:J19)</f>
        <v>-439002605</v>
      </c>
      <c r="K21" s="65"/>
      <c r="L21" s="68">
        <f>SUM(L18:L19)</f>
        <v>-388809054</v>
      </c>
      <c r="N21" s="34"/>
    </row>
    <row r="22" spans="1:14" s="67" customFormat="1" ht="6" customHeight="1">
      <c r="A22" s="14"/>
      <c r="B22" s="14"/>
      <c r="C22" s="14"/>
      <c r="D22" s="44"/>
      <c r="E22" s="65"/>
      <c r="F22" s="66"/>
      <c r="G22" s="65"/>
      <c r="H22" s="66"/>
      <c r="I22" s="65"/>
      <c r="J22" s="66"/>
      <c r="K22" s="65"/>
      <c r="L22" s="66"/>
      <c r="N22" s="34"/>
    </row>
    <row r="23" spans="1:14" s="67" customFormat="1" ht="21.75" customHeight="1">
      <c r="A23" s="12" t="s">
        <v>86</v>
      </c>
      <c r="B23" s="14"/>
      <c r="C23" s="14"/>
      <c r="D23" s="44"/>
      <c r="E23" s="65"/>
      <c r="F23" s="68">
        <f>F15+F21</f>
        <v>80571556</v>
      </c>
      <c r="G23" s="65"/>
      <c r="H23" s="68">
        <f>H15+H21</f>
        <v>80020576</v>
      </c>
      <c r="I23" s="65"/>
      <c r="J23" s="68">
        <f>J15+J21</f>
        <v>80571556</v>
      </c>
      <c r="K23" s="65"/>
      <c r="L23" s="68">
        <f>L15+L21</f>
        <v>80020576</v>
      </c>
      <c r="N23" s="34"/>
    </row>
    <row r="24" spans="1:14" ht="12" customHeight="1">
      <c r="A24" s="12"/>
      <c r="B24" s="12"/>
      <c r="C24" s="12"/>
      <c r="D24" s="54"/>
      <c r="E24" s="55"/>
      <c r="F24" s="56"/>
      <c r="G24" s="55"/>
      <c r="H24" s="56"/>
      <c r="I24" s="55"/>
      <c r="J24" s="56"/>
      <c r="K24" s="55"/>
      <c r="L24" s="56"/>
    </row>
    <row r="25" spans="1:14" ht="21.75" customHeight="1">
      <c r="A25" s="14" t="s">
        <v>87</v>
      </c>
      <c r="E25" s="58"/>
      <c r="F25" s="33">
        <v>1590971</v>
      </c>
      <c r="G25" s="58"/>
      <c r="H25" s="33">
        <v>1305796</v>
      </c>
      <c r="I25" s="58"/>
      <c r="J25" s="33">
        <v>1590971</v>
      </c>
      <c r="K25" s="58"/>
      <c r="L25" s="33">
        <v>1305796</v>
      </c>
      <c r="N25" s="34"/>
    </row>
    <row r="26" spans="1:14" ht="21.75" customHeight="1">
      <c r="A26" s="14" t="s">
        <v>88</v>
      </c>
      <c r="E26" s="58"/>
      <c r="F26" s="33">
        <v>-15248840</v>
      </c>
      <c r="G26" s="58"/>
      <c r="H26" s="33">
        <v>-16033566</v>
      </c>
      <c r="I26" s="58"/>
      <c r="J26" s="33">
        <v>-15248840</v>
      </c>
      <c r="K26" s="58"/>
      <c r="L26" s="33">
        <v>-16033566</v>
      </c>
      <c r="N26" s="34"/>
    </row>
    <row r="27" spans="1:14" s="67" customFormat="1" ht="21.75" customHeight="1">
      <c r="A27" s="14" t="s">
        <v>89</v>
      </c>
      <c r="B27" s="14"/>
      <c r="C27" s="14"/>
      <c r="D27" s="44"/>
      <c r="E27" s="65"/>
      <c r="F27" s="69">
        <v>-37129839</v>
      </c>
      <c r="G27" s="65"/>
      <c r="H27" s="69">
        <v>-39222531</v>
      </c>
      <c r="I27" s="65"/>
      <c r="J27" s="69">
        <v>-37121528</v>
      </c>
      <c r="K27" s="65"/>
      <c r="L27" s="69">
        <v>-39222531</v>
      </c>
      <c r="N27" s="34"/>
    </row>
    <row r="28" spans="1:14" s="67" customFormat="1" ht="21.75" customHeight="1">
      <c r="A28" s="14" t="s">
        <v>90</v>
      </c>
      <c r="B28" s="14"/>
      <c r="C28" s="14"/>
      <c r="D28" s="44"/>
      <c r="E28" s="65"/>
      <c r="F28" s="69">
        <v>808798</v>
      </c>
      <c r="G28" s="65"/>
      <c r="H28" s="69">
        <v>125401</v>
      </c>
      <c r="I28" s="65"/>
      <c r="J28" s="69">
        <v>808798</v>
      </c>
      <c r="K28" s="65"/>
      <c r="L28" s="69">
        <v>125401</v>
      </c>
      <c r="N28" s="34"/>
    </row>
    <row r="29" spans="1:14" s="67" customFormat="1" ht="21.75" customHeight="1">
      <c r="A29" s="14" t="s">
        <v>91</v>
      </c>
      <c r="B29" s="14"/>
      <c r="C29" s="14"/>
      <c r="D29" s="44"/>
      <c r="E29" s="65"/>
      <c r="F29" s="69">
        <v>24976</v>
      </c>
      <c r="G29" s="65"/>
      <c r="H29" s="69">
        <v>-1034805</v>
      </c>
      <c r="I29" s="65"/>
      <c r="J29" s="69">
        <v>24976</v>
      </c>
      <c r="K29" s="65"/>
      <c r="L29" s="69">
        <v>-1034805</v>
      </c>
      <c r="N29" s="34"/>
    </row>
    <row r="30" spans="1:14" s="67" customFormat="1" ht="21.75" customHeight="1">
      <c r="A30" s="14" t="s">
        <v>92</v>
      </c>
      <c r="B30" s="14"/>
      <c r="C30" s="14"/>
      <c r="D30" s="44"/>
      <c r="E30" s="65"/>
      <c r="F30" s="69"/>
      <c r="G30" s="65"/>
      <c r="H30" s="69"/>
      <c r="I30" s="65"/>
      <c r="J30" s="69"/>
      <c r="K30" s="65"/>
      <c r="L30" s="69"/>
      <c r="N30" s="34"/>
    </row>
    <row r="31" spans="1:14" s="67" customFormat="1" ht="21.75" customHeight="1">
      <c r="A31" s="14"/>
      <c r="B31" s="14" t="s">
        <v>93</v>
      </c>
      <c r="C31" s="14"/>
      <c r="D31" s="44"/>
      <c r="E31" s="65"/>
      <c r="F31" s="68">
        <v>-3065</v>
      </c>
      <c r="G31" s="65"/>
      <c r="H31" s="68">
        <v>0</v>
      </c>
      <c r="I31" s="65"/>
      <c r="J31" s="68">
        <v>0</v>
      </c>
      <c r="K31" s="65"/>
      <c r="L31" s="68">
        <v>0</v>
      </c>
      <c r="N31" s="34"/>
    </row>
    <row r="32" spans="1:14" s="67" customFormat="1" ht="6" customHeight="1">
      <c r="A32" s="14"/>
      <c r="B32" s="14"/>
      <c r="C32" s="14"/>
      <c r="D32" s="44"/>
      <c r="E32" s="65"/>
      <c r="F32" s="66"/>
      <c r="G32" s="65"/>
      <c r="H32" s="66"/>
      <c r="I32" s="65"/>
      <c r="J32" s="66"/>
      <c r="K32" s="65"/>
      <c r="L32" s="66"/>
      <c r="N32" s="34"/>
    </row>
    <row r="33" spans="1:14" s="67" customFormat="1" ht="21.75" customHeight="1">
      <c r="A33" s="12" t="s">
        <v>94</v>
      </c>
      <c r="B33" s="14"/>
      <c r="C33" s="14"/>
      <c r="D33" s="44"/>
      <c r="E33" s="65"/>
      <c r="F33" s="69">
        <f>SUM(F23,F25:F31)</f>
        <v>30614557</v>
      </c>
      <c r="G33" s="65"/>
      <c r="H33" s="69">
        <f>SUM(H23,H25:H31)</f>
        <v>25160871</v>
      </c>
      <c r="I33" s="65"/>
      <c r="J33" s="69">
        <f>SUM(J23,J25:J31)</f>
        <v>30625933</v>
      </c>
      <c r="K33" s="65"/>
      <c r="L33" s="69">
        <f>SUM(L23,L25:L31)</f>
        <v>25160871</v>
      </c>
      <c r="N33" s="34"/>
    </row>
    <row r="34" spans="1:14" s="67" customFormat="1" ht="21.75" customHeight="1">
      <c r="A34" s="14" t="s">
        <v>95</v>
      </c>
      <c r="B34" s="14"/>
      <c r="C34" s="14"/>
      <c r="D34" s="44"/>
      <c r="E34" s="65"/>
      <c r="F34" s="68">
        <v>-1566045</v>
      </c>
      <c r="G34" s="65"/>
      <c r="H34" s="68">
        <v>-1098608</v>
      </c>
      <c r="I34" s="65"/>
      <c r="J34" s="68">
        <v>-1566045</v>
      </c>
      <c r="K34" s="65"/>
      <c r="L34" s="68">
        <v>-1098608</v>
      </c>
      <c r="N34" s="34"/>
    </row>
    <row r="35" spans="1:14" s="67" customFormat="1" ht="6" customHeight="1">
      <c r="A35" s="14"/>
      <c r="B35" s="14"/>
      <c r="C35" s="14"/>
      <c r="D35" s="44"/>
      <c r="E35" s="65"/>
      <c r="F35" s="66"/>
      <c r="G35" s="65"/>
      <c r="H35" s="66"/>
      <c r="I35" s="65"/>
      <c r="J35" s="66"/>
      <c r="K35" s="65"/>
      <c r="L35" s="66"/>
      <c r="N35" s="34"/>
    </row>
    <row r="36" spans="1:14" s="67" customFormat="1" ht="21.75" customHeight="1">
      <c r="A36" s="12" t="s">
        <v>96</v>
      </c>
      <c r="B36" s="14"/>
      <c r="C36" s="14"/>
      <c r="D36" s="44"/>
      <c r="E36" s="65"/>
      <c r="F36" s="69">
        <f>SUM(F33:F34)</f>
        <v>29048512</v>
      </c>
      <c r="G36" s="65"/>
      <c r="H36" s="69">
        <f>SUM(H33:H34)</f>
        <v>24062263</v>
      </c>
      <c r="I36" s="65"/>
      <c r="J36" s="69">
        <f>SUM(J33:J34)</f>
        <v>29059888</v>
      </c>
      <c r="K36" s="65"/>
      <c r="L36" s="69">
        <f>SUM(L33:L34)</f>
        <v>24062263</v>
      </c>
      <c r="N36" s="34"/>
    </row>
    <row r="37" spans="1:14" s="67" customFormat="1" ht="21.75" customHeight="1">
      <c r="A37" s="14" t="s">
        <v>97</v>
      </c>
      <c r="B37" s="14"/>
      <c r="C37" s="14"/>
      <c r="D37" s="44">
        <v>24</v>
      </c>
      <c r="E37" s="65"/>
      <c r="F37" s="68">
        <v>-5833572</v>
      </c>
      <c r="G37" s="65"/>
      <c r="H37" s="68">
        <v>-5268416</v>
      </c>
      <c r="I37" s="65"/>
      <c r="J37" s="68">
        <v>-5833572</v>
      </c>
      <c r="K37" s="65"/>
      <c r="L37" s="68">
        <v>-5268416</v>
      </c>
      <c r="N37" s="34"/>
    </row>
    <row r="38" spans="1:14" s="67" customFormat="1" ht="6" customHeight="1">
      <c r="A38" s="14"/>
      <c r="B38" s="14"/>
      <c r="C38" s="14"/>
      <c r="D38" s="44"/>
      <c r="E38" s="65"/>
      <c r="F38" s="66"/>
      <c r="G38" s="65"/>
      <c r="H38" s="66"/>
      <c r="I38" s="65"/>
      <c r="J38" s="66"/>
      <c r="K38" s="65"/>
      <c r="L38" s="66"/>
      <c r="N38" s="34"/>
    </row>
    <row r="39" spans="1:14" s="67" customFormat="1" ht="21.75" customHeight="1" thickBot="1">
      <c r="A39" s="12" t="s">
        <v>209</v>
      </c>
      <c r="B39" s="14"/>
      <c r="C39" s="14"/>
      <c r="D39" s="44"/>
      <c r="E39" s="65"/>
      <c r="F39" s="71">
        <f>SUM(F36:F37)</f>
        <v>23214940</v>
      </c>
      <c r="G39" s="65"/>
      <c r="H39" s="71">
        <f>SUM(H36:H37)</f>
        <v>18793847</v>
      </c>
      <c r="I39" s="65"/>
      <c r="J39" s="71">
        <f>SUM(J36:J37)</f>
        <v>23226316</v>
      </c>
      <c r="K39" s="65"/>
      <c r="L39" s="71">
        <f>SUM(L36:L37)</f>
        <v>18793847</v>
      </c>
      <c r="N39" s="34"/>
    </row>
    <row r="40" spans="1:14" ht="21.75" customHeight="1" thickTop="1">
      <c r="A40" s="12"/>
      <c r="B40" s="12"/>
      <c r="C40" s="12"/>
      <c r="D40" s="54"/>
      <c r="E40" s="55"/>
      <c r="F40" s="56"/>
      <c r="G40" s="55"/>
      <c r="H40" s="56"/>
      <c r="I40" s="55"/>
      <c r="J40" s="56"/>
      <c r="K40" s="55"/>
      <c r="L40" s="56"/>
    </row>
    <row r="41" spans="1:14" s="67" customFormat="1" ht="21.75" customHeight="1">
      <c r="A41" s="12"/>
      <c r="B41" s="14"/>
      <c r="C41" s="14"/>
      <c r="D41" s="44"/>
      <c r="E41" s="65"/>
      <c r="F41" s="66"/>
      <c r="G41" s="65"/>
      <c r="H41" s="66"/>
      <c r="I41" s="65"/>
      <c r="J41" s="66"/>
      <c r="K41" s="65"/>
      <c r="L41" s="66"/>
      <c r="N41" s="34"/>
    </row>
    <row r="42" spans="1:14" s="67" customFormat="1" ht="21.75" customHeight="1">
      <c r="A42" s="14"/>
      <c r="B42" s="14"/>
      <c r="C42" s="14"/>
      <c r="D42" s="44"/>
      <c r="E42" s="65"/>
      <c r="F42" s="66"/>
      <c r="G42" s="65"/>
      <c r="H42" s="66"/>
      <c r="I42" s="65"/>
      <c r="J42" s="66"/>
      <c r="K42" s="65"/>
      <c r="L42" s="66"/>
      <c r="N42" s="34"/>
    </row>
    <row r="43" spans="1:14" s="67" customFormat="1" ht="21.75" customHeight="1">
      <c r="A43" s="14"/>
      <c r="B43" s="14"/>
      <c r="C43" s="14"/>
      <c r="D43" s="44"/>
      <c r="E43" s="65"/>
      <c r="F43" s="66"/>
      <c r="G43" s="65"/>
      <c r="H43" s="66"/>
      <c r="I43" s="65"/>
      <c r="J43" s="66"/>
      <c r="K43" s="65"/>
      <c r="L43" s="66"/>
      <c r="N43" s="34"/>
    </row>
    <row r="44" spans="1:14" s="67" customFormat="1" ht="21.75" customHeight="1">
      <c r="A44" s="14"/>
      <c r="B44" s="14"/>
      <c r="C44" s="14"/>
      <c r="D44" s="44"/>
      <c r="E44" s="65"/>
      <c r="F44" s="66"/>
      <c r="G44" s="65"/>
      <c r="H44" s="66"/>
      <c r="I44" s="65"/>
      <c r="J44" s="66"/>
      <c r="K44" s="65"/>
      <c r="L44" s="66"/>
      <c r="N44" s="34"/>
    </row>
    <row r="45" spans="1:14" s="67" customFormat="1" ht="21.75" customHeight="1">
      <c r="A45" s="14"/>
      <c r="B45" s="14"/>
      <c r="C45" s="14"/>
      <c r="D45" s="44"/>
      <c r="E45" s="65"/>
      <c r="F45" s="66"/>
      <c r="G45" s="65"/>
      <c r="H45" s="66"/>
      <c r="I45" s="65"/>
      <c r="J45" s="66"/>
      <c r="K45" s="65"/>
      <c r="L45" s="66"/>
      <c r="N45" s="34"/>
    </row>
    <row r="46" spans="1:14" ht="21.75" customHeight="1">
      <c r="A46" s="12"/>
      <c r="B46" s="12"/>
      <c r="C46" s="12"/>
      <c r="D46" s="54"/>
      <c r="E46" s="55"/>
      <c r="F46" s="56"/>
      <c r="G46" s="55"/>
      <c r="H46" s="56"/>
      <c r="I46" s="55"/>
      <c r="J46" s="56"/>
      <c r="K46" s="55"/>
      <c r="L46" s="56"/>
    </row>
    <row r="47" spans="1:14" s="67" customFormat="1" ht="21.75" customHeight="1">
      <c r="A47" s="12"/>
      <c r="B47" s="14"/>
      <c r="C47" s="14"/>
      <c r="D47" s="44"/>
      <c r="E47" s="65"/>
      <c r="F47" s="66"/>
      <c r="G47" s="65"/>
      <c r="H47" s="66"/>
      <c r="I47" s="65"/>
      <c r="J47" s="66"/>
      <c r="K47" s="65"/>
      <c r="L47" s="66"/>
      <c r="N47" s="34"/>
    </row>
    <row r="48" spans="1:14" s="67" customFormat="1" ht="21.75" customHeight="1">
      <c r="A48" s="12"/>
      <c r="B48" s="14"/>
      <c r="C48" s="14"/>
      <c r="D48" s="44"/>
      <c r="E48" s="65"/>
      <c r="F48" s="66"/>
      <c r="G48" s="65"/>
      <c r="H48" s="66"/>
      <c r="I48" s="65"/>
      <c r="J48" s="66"/>
      <c r="K48" s="65"/>
      <c r="L48" s="66"/>
      <c r="N48" s="34"/>
    </row>
    <row r="49" spans="1:12" ht="21.75" customHeight="1">
      <c r="A49" s="18" t="s">
        <v>34</v>
      </c>
      <c r="B49" s="18"/>
      <c r="C49" s="18"/>
      <c r="D49" s="74"/>
      <c r="E49" s="19"/>
      <c r="F49" s="40"/>
      <c r="G49" s="19"/>
      <c r="H49" s="40"/>
      <c r="I49" s="19"/>
      <c r="J49" s="94"/>
      <c r="K49" s="19"/>
      <c r="L49" s="94"/>
    </row>
    <row r="50" spans="1:12" ht="21.75" customHeight="1">
      <c r="A50" s="12" t="s">
        <v>0</v>
      </c>
      <c r="B50" s="12"/>
      <c r="C50" s="12"/>
      <c r="D50" s="47"/>
      <c r="E50" s="48"/>
      <c r="F50" s="49"/>
      <c r="G50" s="48"/>
      <c r="H50" s="49"/>
      <c r="I50" s="48"/>
      <c r="J50" s="49"/>
      <c r="K50" s="48"/>
      <c r="L50" s="49"/>
    </row>
    <row r="51" spans="1:12" ht="21.75" customHeight="1">
      <c r="A51" s="12" t="s">
        <v>76</v>
      </c>
      <c r="B51" s="12"/>
      <c r="C51" s="12"/>
      <c r="D51" s="47"/>
      <c r="E51" s="48"/>
      <c r="F51" s="49"/>
      <c r="G51" s="48"/>
      <c r="H51" s="49"/>
      <c r="I51" s="48"/>
      <c r="J51" s="49"/>
      <c r="K51" s="48"/>
      <c r="L51" s="49"/>
    </row>
    <row r="52" spans="1:12" ht="21.75" customHeight="1">
      <c r="A52" s="50" t="s">
        <v>104</v>
      </c>
      <c r="B52" s="16"/>
      <c r="C52" s="16"/>
      <c r="D52" s="51"/>
      <c r="E52" s="52"/>
      <c r="F52" s="53"/>
      <c r="G52" s="52"/>
      <c r="H52" s="53"/>
      <c r="I52" s="52"/>
      <c r="J52" s="53"/>
      <c r="K52" s="52"/>
      <c r="L52" s="53"/>
    </row>
    <row r="53" spans="1:12" ht="17.25" customHeight="1">
      <c r="A53" s="12" t="s">
        <v>77</v>
      </c>
      <c r="B53" s="12"/>
      <c r="C53" s="12"/>
      <c r="D53" s="54"/>
      <c r="E53" s="55"/>
      <c r="F53" s="56"/>
      <c r="G53" s="55"/>
      <c r="H53" s="56"/>
      <c r="I53" s="55"/>
      <c r="J53" s="56"/>
      <c r="K53" s="55"/>
      <c r="L53" s="56"/>
    </row>
    <row r="54" spans="1:12" ht="21.75" customHeight="1">
      <c r="A54" s="12"/>
      <c r="B54" s="12"/>
      <c r="C54" s="12"/>
      <c r="D54" s="54"/>
      <c r="E54" s="54"/>
      <c r="F54" s="132" t="s">
        <v>3</v>
      </c>
      <c r="G54" s="132"/>
      <c r="H54" s="132"/>
      <c r="I54" s="20"/>
      <c r="J54" s="132" t="s">
        <v>4</v>
      </c>
      <c r="K54" s="132"/>
      <c r="L54" s="132"/>
    </row>
    <row r="55" spans="1:12" ht="21.75" customHeight="1">
      <c r="D55" s="57"/>
      <c r="E55" s="58"/>
      <c r="F55" s="59" t="s">
        <v>5</v>
      </c>
      <c r="G55" s="58"/>
      <c r="H55" s="59" t="s">
        <v>5</v>
      </c>
      <c r="I55" s="58"/>
      <c r="J55" s="59" t="s">
        <v>5</v>
      </c>
      <c r="K55" s="58"/>
      <c r="L55" s="59" t="s">
        <v>5</v>
      </c>
    </row>
    <row r="56" spans="1:12" ht="21.75" customHeight="1">
      <c r="D56" s="57"/>
      <c r="E56" s="58"/>
      <c r="F56" s="60" t="s">
        <v>7</v>
      </c>
      <c r="G56" s="58"/>
      <c r="H56" s="60" t="s">
        <v>7</v>
      </c>
      <c r="I56" s="58"/>
      <c r="J56" s="60" t="s">
        <v>7</v>
      </c>
      <c r="K56" s="58"/>
      <c r="L56" s="60" t="s">
        <v>7</v>
      </c>
    </row>
    <row r="57" spans="1:12" ht="21.75" customHeight="1">
      <c r="A57" s="12"/>
      <c r="B57" s="12"/>
      <c r="C57" s="12"/>
      <c r="D57" s="57"/>
      <c r="E57" s="61"/>
      <c r="F57" s="62" t="s">
        <v>9</v>
      </c>
      <c r="G57" s="61"/>
      <c r="H57" s="62" t="s">
        <v>10</v>
      </c>
      <c r="I57" s="61"/>
      <c r="J57" s="62" t="s">
        <v>9</v>
      </c>
      <c r="K57" s="61"/>
      <c r="L57" s="62" t="s">
        <v>10</v>
      </c>
    </row>
    <row r="58" spans="1:12" ht="21.75" customHeight="1">
      <c r="A58" s="12"/>
      <c r="B58" s="12"/>
      <c r="C58" s="12"/>
      <c r="D58" s="25" t="s">
        <v>11</v>
      </c>
      <c r="E58" s="55"/>
      <c r="F58" s="63" t="s">
        <v>12</v>
      </c>
      <c r="G58" s="55"/>
      <c r="H58" s="63" t="s">
        <v>12</v>
      </c>
      <c r="I58" s="55"/>
      <c r="J58" s="63" t="s">
        <v>12</v>
      </c>
      <c r="K58" s="55"/>
      <c r="L58" s="63" t="s">
        <v>12</v>
      </c>
    </row>
    <row r="59" spans="1:12" ht="8.1" customHeight="1">
      <c r="A59" s="12"/>
      <c r="B59" s="12"/>
      <c r="C59" s="12"/>
      <c r="D59" s="54"/>
      <c r="E59" s="55"/>
      <c r="F59" s="56"/>
      <c r="G59" s="55"/>
      <c r="H59" s="56"/>
      <c r="I59" s="55"/>
      <c r="J59" s="56"/>
      <c r="K59" s="55"/>
      <c r="L59" s="56"/>
    </row>
    <row r="60" spans="1:12" s="79" customFormat="1" ht="21.75" customHeight="1">
      <c r="A60" s="75" t="s">
        <v>214</v>
      </c>
      <c r="B60" s="76"/>
      <c r="C60" s="76"/>
      <c r="D60" s="77"/>
      <c r="E60" s="8"/>
      <c r="F60" s="8"/>
      <c r="G60" s="8"/>
      <c r="H60" s="8"/>
      <c r="I60" s="8"/>
      <c r="J60" s="8"/>
      <c r="K60" s="78"/>
      <c r="L60" s="8"/>
    </row>
    <row r="61" spans="1:12" s="79" customFormat="1" ht="21.75" customHeight="1">
      <c r="A61" s="75"/>
      <c r="B61" s="80" t="s">
        <v>204</v>
      </c>
      <c r="C61" s="81"/>
      <c r="D61" s="77"/>
      <c r="E61" s="8"/>
      <c r="F61" s="8"/>
      <c r="G61" s="8"/>
      <c r="H61" s="8"/>
      <c r="I61" s="8"/>
      <c r="J61" s="8"/>
      <c r="K61" s="8"/>
      <c r="L61" s="8"/>
    </row>
    <row r="62" spans="1:12" s="79" customFormat="1" ht="21.6" customHeight="1">
      <c r="A62" s="75"/>
      <c r="B62" s="82" t="s">
        <v>195</v>
      </c>
      <c r="C62" s="81"/>
      <c r="D62" s="77"/>
      <c r="E62" s="8"/>
      <c r="F62" s="8"/>
      <c r="G62" s="8"/>
      <c r="H62" s="8"/>
      <c r="I62" s="8"/>
      <c r="J62" s="8"/>
      <c r="K62" s="8"/>
      <c r="L62" s="8"/>
    </row>
    <row r="63" spans="1:12" s="79" customFormat="1" ht="21.75" customHeight="1">
      <c r="A63" s="75"/>
      <c r="B63" s="83"/>
      <c r="C63" s="95" t="s">
        <v>202</v>
      </c>
      <c r="D63" s="77"/>
      <c r="E63" s="8"/>
      <c r="F63" s="8"/>
      <c r="G63" s="8"/>
      <c r="H63" s="8"/>
      <c r="I63" s="8"/>
      <c r="J63" s="8"/>
      <c r="K63" s="8"/>
      <c r="L63" s="8"/>
    </row>
    <row r="64" spans="1:12" s="79" customFormat="1" ht="21.75" customHeight="1">
      <c r="A64" s="75"/>
      <c r="B64" s="76" t="s">
        <v>196</v>
      </c>
      <c r="C64" s="85" t="s">
        <v>203</v>
      </c>
      <c r="D64" s="77"/>
      <c r="E64" s="8"/>
      <c r="F64" s="69">
        <v>1946710</v>
      </c>
      <c r="G64" s="8"/>
      <c r="H64" s="69">
        <v>0</v>
      </c>
      <c r="I64" s="8"/>
      <c r="J64" s="69">
        <v>1946710</v>
      </c>
      <c r="K64" s="8"/>
      <c r="L64" s="69">
        <v>0</v>
      </c>
    </row>
    <row r="65" spans="1:14" s="79" customFormat="1" ht="21.75" customHeight="1">
      <c r="A65" s="75"/>
      <c r="B65" s="83" t="s">
        <v>205</v>
      </c>
      <c r="C65" s="84"/>
      <c r="D65" s="77"/>
      <c r="E65" s="8"/>
      <c r="F65" s="8"/>
      <c r="G65" s="8"/>
      <c r="H65" s="8"/>
      <c r="I65" s="8"/>
      <c r="J65" s="8"/>
      <c r="K65" s="8"/>
      <c r="L65" s="8"/>
    </row>
    <row r="66" spans="1:14" s="79" customFormat="1" ht="21.75" customHeight="1">
      <c r="A66" s="75"/>
      <c r="B66" s="83" t="s">
        <v>197</v>
      </c>
      <c r="C66" s="86"/>
      <c r="D66" s="77"/>
      <c r="E66" s="8"/>
      <c r="F66" s="9">
        <v>-389342</v>
      </c>
      <c r="G66" s="8"/>
      <c r="H66" s="87">
        <v>0</v>
      </c>
      <c r="I66" s="8"/>
      <c r="J66" s="9">
        <v>-389342</v>
      </c>
      <c r="K66" s="8"/>
      <c r="L66" s="87">
        <v>0</v>
      </c>
    </row>
    <row r="67" spans="1:14" s="79" customFormat="1" ht="8.1" customHeight="1">
      <c r="A67" s="76"/>
      <c r="B67" s="76"/>
      <c r="C67" s="76"/>
      <c r="D67" s="77"/>
      <c r="E67" s="8"/>
      <c r="F67" s="88"/>
      <c r="G67" s="8"/>
      <c r="H67" s="88"/>
      <c r="I67" s="8"/>
      <c r="J67" s="8"/>
      <c r="K67" s="8"/>
      <c r="L67" s="8"/>
    </row>
    <row r="68" spans="1:14" s="79" customFormat="1" ht="21.75" customHeight="1">
      <c r="A68" s="89" t="s">
        <v>206</v>
      </c>
      <c r="B68" s="75"/>
      <c r="C68" s="75"/>
      <c r="D68" s="77"/>
      <c r="E68" s="8"/>
      <c r="F68" s="8"/>
      <c r="G68" s="8"/>
      <c r="H68" s="8"/>
      <c r="I68" s="8"/>
      <c r="J68" s="8"/>
      <c r="K68" s="8"/>
      <c r="L68" s="8"/>
    </row>
    <row r="69" spans="1:14" s="79" customFormat="1" ht="21.75" customHeight="1">
      <c r="B69" s="90" t="s">
        <v>198</v>
      </c>
      <c r="C69" s="75"/>
      <c r="D69" s="77"/>
      <c r="E69" s="8"/>
      <c r="F69" s="87">
        <f>SUM(F64:F66)</f>
        <v>1557368</v>
      </c>
      <c r="G69" s="65"/>
      <c r="H69" s="87">
        <f>SUM(H64:H66)</f>
        <v>0</v>
      </c>
      <c r="I69" s="65"/>
      <c r="J69" s="87">
        <f>SUM(J64:J66)</f>
        <v>1557368</v>
      </c>
      <c r="K69" s="65"/>
      <c r="L69" s="87">
        <f>SUM(L64:L66)</f>
        <v>0</v>
      </c>
    </row>
    <row r="70" spans="1:14" s="79" customFormat="1" ht="8.1" customHeight="1">
      <c r="A70" s="76"/>
      <c r="B70" s="76"/>
      <c r="C70" s="76"/>
      <c r="D70" s="77"/>
      <c r="E70" s="8"/>
      <c r="F70" s="88"/>
      <c r="G70" s="8"/>
      <c r="H70" s="88"/>
      <c r="I70" s="8"/>
      <c r="J70" s="8"/>
      <c r="K70" s="8"/>
      <c r="L70" s="8"/>
    </row>
    <row r="71" spans="1:14" s="79" customFormat="1" ht="21.75" customHeight="1" thickBot="1">
      <c r="A71" s="75" t="s">
        <v>207</v>
      </c>
      <c r="B71" s="75"/>
      <c r="C71" s="76"/>
      <c r="D71" s="77"/>
      <c r="E71" s="88"/>
      <c r="F71" s="71">
        <f>F69+F39</f>
        <v>24772308</v>
      </c>
      <c r="G71" s="65"/>
      <c r="H71" s="71">
        <f>H69+H39</f>
        <v>18793847</v>
      </c>
      <c r="I71" s="65"/>
      <c r="J71" s="71">
        <f>J69+J39</f>
        <v>24783684</v>
      </c>
      <c r="K71" s="65"/>
      <c r="L71" s="71">
        <f>L69+L39</f>
        <v>18793847</v>
      </c>
    </row>
    <row r="72" spans="1:14" s="79" customFormat="1" ht="21.75" customHeight="1" thickTop="1">
      <c r="A72" s="75"/>
      <c r="B72" s="75"/>
      <c r="C72" s="76"/>
      <c r="D72" s="77"/>
      <c r="E72" s="88"/>
      <c r="F72" s="88"/>
      <c r="G72" s="88"/>
      <c r="H72" s="88"/>
      <c r="I72" s="88"/>
      <c r="J72" s="88"/>
      <c r="K72" s="88"/>
      <c r="L72" s="88"/>
    </row>
    <row r="73" spans="1:14" s="67" customFormat="1" ht="20.100000000000001" customHeight="1">
      <c r="A73" s="12" t="s">
        <v>99</v>
      </c>
      <c r="B73" s="14"/>
      <c r="C73" s="14"/>
      <c r="D73" s="44"/>
      <c r="E73" s="65"/>
      <c r="F73" s="66"/>
      <c r="G73" s="65"/>
      <c r="H73" s="66"/>
      <c r="I73" s="65"/>
      <c r="J73" s="66"/>
      <c r="K73" s="65"/>
      <c r="L73" s="66"/>
      <c r="N73" s="34"/>
    </row>
    <row r="74" spans="1:14" s="67" customFormat="1" ht="20.100000000000001" customHeight="1">
      <c r="A74" s="14"/>
      <c r="B74" s="14" t="s">
        <v>100</v>
      </c>
      <c r="C74" s="14"/>
      <c r="D74" s="44"/>
      <c r="E74" s="65"/>
      <c r="F74" s="66">
        <v>23219012</v>
      </c>
      <c r="G74" s="65"/>
      <c r="H74" s="66">
        <v>18793847</v>
      </c>
      <c r="I74" s="65"/>
      <c r="J74" s="66">
        <v>23226316</v>
      </c>
      <c r="K74" s="65"/>
      <c r="L74" s="66">
        <v>18793847</v>
      </c>
      <c r="N74" s="34"/>
    </row>
    <row r="75" spans="1:14" s="67" customFormat="1" ht="20.100000000000001" customHeight="1">
      <c r="A75" s="14"/>
      <c r="B75" s="14" t="s">
        <v>101</v>
      </c>
      <c r="C75" s="14"/>
      <c r="D75" s="44"/>
      <c r="E75" s="65"/>
      <c r="F75" s="87">
        <v>-4072</v>
      </c>
      <c r="G75" s="65"/>
      <c r="H75" s="87" t="s">
        <v>208</v>
      </c>
      <c r="I75" s="65"/>
      <c r="J75" s="87" t="s">
        <v>208</v>
      </c>
      <c r="K75" s="65"/>
      <c r="L75" s="87" t="s">
        <v>208</v>
      </c>
      <c r="N75" s="34"/>
    </row>
    <row r="76" spans="1:14" s="67" customFormat="1" ht="6" customHeight="1">
      <c r="A76" s="14"/>
      <c r="B76" s="14"/>
      <c r="C76" s="14"/>
      <c r="D76" s="44"/>
      <c r="E76" s="65"/>
      <c r="F76" s="66"/>
      <c r="G76" s="65"/>
      <c r="H76" s="66"/>
      <c r="I76" s="65"/>
      <c r="J76" s="66"/>
      <c r="K76" s="65"/>
      <c r="L76" s="66"/>
      <c r="N76" s="34"/>
    </row>
    <row r="77" spans="1:14" s="67" customFormat="1" ht="20.100000000000001" customHeight="1" thickBot="1">
      <c r="A77" s="14"/>
      <c r="B77" s="14"/>
      <c r="C77" s="14"/>
      <c r="D77" s="44"/>
      <c r="E77" s="65"/>
      <c r="F77" s="71">
        <f>SUM(F74:F75)</f>
        <v>23214940</v>
      </c>
      <c r="G77" s="65"/>
      <c r="H77" s="71">
        <f>SUM(H74:H75)</f>
        <v>18793847</v>
      </c>
      <c r="I77" s="65"/>
      <c r="J77" s="71">
        <f>SUM(J74:J75)</f>
        <v>23226316</v>
      </c>
      <c r="K77" s="65"/>
      <c r="L77" s="71">
        <f>SUM(L74:L75)</f>
        <v>18793847</v>
      </c>
      <c r="N77" s="34"/>
    </row>
    <row r="78" spans="1:14" s="79" customFormat="1" ht="21.75" customHeight="1" thickTop="1">
      <c r="B78" s="75"/>
      <c r="C78" s="76"/>
      <c r="D78" s="77"/>
      <c r="E78" s="88"/>
      <c r="F78" s="88"/>
      <c r="G78" s="88"/>
      <c r="H78" s="88"/>
      <c r="I78" s="88"/>
      <c r="J78" s="88"/>
      <c r="K78" s="88"/>
      <c r="L78" s="88"/>
    </row>
    <row r="79" spans="1:14" s="67" customFormat="1" ht="20.100000000000001" customHeight="1">
      <c r="A79" s="12" t="s">
        <v>212</v>
      </c>
      <c r="B79" s="14"/>
      <c r="C79" s="14"/>
      <c r="D79" s="44"/>
      <c r="E79" s="65"/>
      <c r="F79" s="66"/>
      <c r="G79" s="65"/>
      <c r="H79" s="66"/>
      <c r="I79" s="65"/>
      <c r="J79" s="66"/>
      <c r="K79" s="65"/>
      <c r="L79" s="66"/>
      <c r="N79" s="34"/>
    </row>
    <row r="80" spans="1:14" s="67" customFormat="1" ht="20.100000000000001" customHeight="1">
      <c r="A80" s="14"/>
      <c r="B80" s="14" t="s">
        <v>100</v>
      </c>
      <c r="C80" s="14"/>
      <c r="D80" s="44"/>
      <c r="E80" s="65"/>
      <c r="F80" s="66">
        <v>24776380</v>
      </c>
      <c r="G80" s="65"/>
      <c r="H80" s="66">
        <v>18793847</v>
      </c>
      <c r="I80" s="65"/>
      <c r="J80" s="66">
        <v>24783684</v>
      </c>
      <c r="K80" s="65"/>
      <c r="L80" s="66">
        <v>18793847</v>
      </c>
      <c r="N80" s="34"/>
    </row>
    <row r="81" spans="1:14" s="67" customFormat="1" ht="20.100000000000001" customHeight="1">
      <c r="A81" s="14"/>
      <c r="B81" s="14" t="s">
        <v>101</v>
      </c>
      <c r="C81" s="14"/>
      <c r="D81" s="44"/>
      <c r="E81" s="65"/>
      <c r="F81" s="87">
        <v>-4072</v>
      </c>
      <c r="G81" s="65"/>
      <c r="H81" s="87">
        <v>0</v>
      </c>
      <c r="I81" s="65"/>
      <c r="J81" s="87" t="s">
        <v>208</v>
      </c>
      <c r="K81" s="65"/>
      <c r="L81" s="87">
        <v>0</v>
      </c>
      <c r="N81" s="34"/>
    </row>
    <row r="82" spans="1:14" s="67" customFormat="1" ht="6" customHeight="1">
      <c r="A82" s="14"/>
      <c r="B82" s="14"/>
      <c r="C82" s="14"/>
      <c r="D82" s="44"/>
      <c r="E82" s="65"/>
      <c r="F82" s="66"/>
      <c r="G82" s="65"/>
      <c r="H82" s="66"/>
      <c r="I82" s="65"/>
      <c r="J82" s="66"/>
      <c r="K82" s="65"/>
      <c r="L82" s="66"/>
      <c r="N82" s="34"/>
    </row>
    <row r="83" spans="1:14" s="67" customFormat="1" ht="20.100000000000001" customHeight="1" thickBot="1">
      <c r="A83" s="14"/>
      <c r="B83" s="14"/>
      <c r="C83" s="14"/>
      <c r="D83" s="44"/>
      <c r="E83" s="65"/>
      <c r="F83" s="71">
        <f>SUM(F80:F81)</f>
        <v>24772308</v>
      </c>
      <c r="G83" s="65"/>
      <c r="H83" s="71">
        <f>SUM(H80:H81)</f>
        <v>18793847</v>
      </c>
      <c r="I83" s="65"/>
      <c r="J83" s="71">
        <f>SUM(J80:J81)</f>
        <v>24783684</v>
      </c>
      <c r="K83" s="65"/>
      <c r="L83" s="71">
        <f>SUM(L80:L81)</f>
        <v>18793847</v>
      </c>
      <c r="N83" s="34"/>
    </row>
    <row r="84" spans="1:14" s="79" customFormat="1" ht="21.75" customHeight="1" thickTop="1">
      <c r="D84" s="77"/>
      <c r="E84" s="8"/>
      <c r="F84" s="10"/>
      <c r="G84" s="10"/>
      <c r="H84" s="10"/>
      <c r="I84" s="10"/>
      <c r="J84" s="10"/>
      <c r="K84" s="10"/>
      <c r="L84" s="10"/>
    </row>
    <row r="85" spans="1:14" s="79" customFormat="1" ht="8.1" customHeight="1">
      <c r="D85" s="77"/>
      <c r="E85" s="8"/>
      <c r="F85" s="10"/>
      <c r="G85" s="10"/>
      <c r="H85" s="10"/>
      <c r="I85" s="10"/>
      <c r="J85" s="10"/>
      <c r="K85" s="10"/>
      <c r="L85" s="10"/>
    </row>
    <row r="86" spans="1:14" s="67" customFormat="1" ht="21.75" customHeight="1">
      <c r="A86" s="12" t="s">
        <v>102</v>
      </c>
      <c r="B86" s="14"/>
      <c r="C86" s="14"/>
      <c r="D86" s="44"/>
      <c r="E86" s="65"/>
      <c r="F86" s="66"/>
      <c r="G86" s="65"/>
      <c r="H86" s="66"/>
      <c r="I86" s="65"/>
      <c r="J86" s="66"/>
      <c r="K86" s="65"/>
      <c r="L86" s="66"/>
      <c r="N86" s="34"/>
    </row>
    <row r="87" spans="1:14" s="67" customFormat="1" ht="6" customHeight="1">
      <c r="A87" s="14"/>
      <c r="B87" s="14"/>
      <c r="C87" s="14"/>
      <c r="D87" s="44"/>
      <c r="E87" s="65"/>
      <c r="F87" s="66"/>
      <c r="G87" s="65"/>
      <c r="H87" s="66"/>
      <c r="I87" s="65"/>
      <c r="J87" s="66"/>
      <c r="K87" s="65"/>
      <c r="L87" s="66"/>
      <c r="N87" s="34"/>
    </row>
    <row r="88" spans="1:14" s="67" customFormat="1" ht="21.75" customHeight="1">
      <c r="A88" s="14" t="s">
        <v>103</v>
      </c>
      <c r="B88" s="14"/>
      <c r="C88" s="14"/>
      <c r="D88" s="44">
        <v>25</v>
      </c>
      <c r="E88" s="92"/>
      <c r="F88" s="93">
        <v>8.5999999999999993E-2</v>
      </c>
      <c r="G88" s="92"/>
      <c r="H88" s="93">
        <v>7.0000000000000007E-2</v>
      </c>
      <c r="I88" s="65"/>
      <c r="J88" s="93">
        <v>8.5999999999999993E-2</v>
      </c>
      <c r="K88" s="92"/>
      <c r="L88" s="93">
        <v>7.0000000000000007E-2</v>
      </c>
      <c r="N88" s="34"/>
    </row>
    <row r="89" spans="1:14" s="79" customFormat="1" ht="21.75" customHeight="1">
      <c r="A89" s="76"/>
      <c r="B89" s="75"/>
      <c r="C89" s="76"/>
      <c r="D89" s="77"/>
      <c r="F89" s="96"/>
      <c r="G89" s="96"/>
      <c r="H89" s="97"/>
      <c r="I89" s="96"/>
      <c r="J89" s="96"/>
      <c r="K89" s="96"/>
      <c r="L89" s="96"/>
    </row>
    <row r="90" spans="1:14" s="79" customFormat="1" ht="21.75" customHeight="1">
      <c r="A90" s="76"/>
      <c r="B90" s="75"/>
      <c r="C90" s="76"/>
      <c r="D90" s="77"/>
      <c r="F90" s="96"/>
      <c r="G90" s="96"/>
      <c r="H90" s="97"/>
      <c r="I90" s="96"/>
      <c r="J90" s="96"/>
      <c r="K90" s="96"/>
      <c r="L90" s="96"/>
    </row>
    <row r="91" spans="1:14" s="79" customFormat="1" ht="21.75" customHeight="1">
      <c r="A91" s="76"/>
      <c r="B91" s="75"/>
      <c r="C91" s="76"/>
      <c r="D91" s="77"/>
      <c r="F91" s="96"/>
      <c r="G91" s="96"/>
      <c r="H91" s="97"/>
      <c r="I91" s="96"/>
      <c r="J91" s="96"/>
      <c r="K91" s="96"/>
      <c r="L91" s="96"/>
    </row>
    <row r="92" spans="1:14" s="79" customFormat="1" ht="21.75" customHeight="1">
      <c r="A92" s="76"/>
      <c r="B92" s="75"/>
      <c r="C92" s="76"/>
      <c r="D92" s="77"/>
      <c r="F92" s="96"/>
      <c r="G92" s="96"/>
      <c r="H92" s="97"/>
      <c r="I92" s="96"/>
      <c r="J92" s="96"/>
      <c r="K92" s="96"/>
      <c r="L92" s="96"/>
    </row>
    <row r="93" spans="1:14" s="79" customFormat="1" ht="21.75" customHeight="1">
      <c r="A93" s="76"/>
      <c r="B93" s="75"/>
      <c r="C93" s="76"/>
      <c r="D93" s="77"/>
      <c r="F93" s="96"/>
      <c r="G93" s="96"/>
      <c r="H93" s="97"/>
      <c r="I93" s="96"/>
      <c r="J93" s="96"/>
      <c r="K93" s="96"/>
      <c r="L93" s="96"/>
    </row>
    <row r="94" spans="1:14" s="79" customFormat="1" ht="21.75" customHeight="1">
      <c r="A94" s="76"/>
      <c r="B94" s="75"/>
      <c r="C94" s="76"/>
      <c r="D94" s="77"/>
      <c r="F94" s="96"/>
      <c r="G94" s="96"/>
      <c r="H94" s="97"/>
      <c r="I94" s="96"/>
      <c r="J94" s="96"/>
      <c r="K94" s="96"/>
      <c r="L94" s="96"/>
    </row>
    <row r="95" spans="1:14" s="79" customFormat="1" ht="21.75" customHeight="1">
      <c r="A95" s="76"/>
      <c r="B95" s="76"/>
      <c r="C95" s="76"/>
      <c r="D95" s="77"/>
      <c r="F95" s="10"/>
      <c r="H95" s="10"/>
      <c r="J95" s="88"/>
      <c r="L95" s="88"/>
    </row>
    <row r="96" spans="1:14" ht="23.25" customHeight="1"/>
    <row r="97" spans="1:12" ht="24.75" customHeight="1">
      <c r="A97" s="18" t="s">
        <v>34</v>
      </c>
      <c r="B97" s="18"/>
      <c r="C97" s="18"/>
      <c r="D97" s="74"/>
      <c r="E97" s="19"/>
      <c r="F97" s="40"/>
      <c r="G97" s="19"/>
      <c r="H97" s="40"/>
      <c r="I97" s="19"/>
      <c r="J97" s="94"/>
      <c r="K97" s="19"/>
      <c r="L97" s="94"/>
    </row>
  </sheetData>
  <mergeCells count="4">
    <mergeCell ref="F5:H5"/>
    <mergeCell ref="J5:L5"/>
    <mergeCell ref="F54:H54"/>
    <mergeCell ref="J54:L54"/>
  </mergeCells>
  <pageMargins left="0.9" right="0.5" top="0.5" bottom="0.6" header="0.49" footer="0.4"/>
  <pageSetup paperSize="9" scale="85" firstPageNumber="7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BBD1C-BE1C-4882-955B-B3EE74B931FD}">
  <dimension ref="A1:V35"/>
  <sheetViews>
    <sheetView topLeftCell="A10" zoomScale="90" zoomScaleNormal="90" zoomScaleSheetLayoutView="100" zoomScalePageLayoutView="66" workbookViewId="0">
      <selection activeCell="L26" sqref="L26"/>
    </sheetView>
  </sheetViews>
  <sheetFormatPr defaultColWidth="9.33203125" defaultRowHeight="21.75" customHeight="1"/>
  <cols>
    <col min="1" max="1" width="52" style="14" customWidth="1"/>
    <col min="2" max="2" width="8.33203125" style="14" customWidth="1"/>
    <col min="3" max="3" width="0.6640625" style="14" customWidth="1"/>
    <col min="4" max="4" width="10.6640625" style="14" customWidth="1"/>
    <col min="5" max="5" width="0.6640625" style="14" customWidth="1"/>
    <col min="6" max="6" width="11.6640625" style="14" customWidth="1"/>
    <col min="7" max="7" width="0.6640625" style="14" customWidth="1"/>
    <col min="8" max="8" width="15.33203125" style="14" customWidth="1"/>
    <col min="9" max="9" width="0.6640625" style="14" customWidth="1"/>
    <col min="10" max="10" width="10.88671875" style="14" customWidth="1"/>
    <col min="11" max="11" width="0.6640625" style="14" customWidth="1"/>
    <col min="12" max="12" width="11.6640625" style="14" customWidth="1"/>
    <col min="13" max="13" width="0.6640625" style="14" customWidth="1"/>
    <col min="14" max="14" width="25" style="14" customWidth="1"/>
    <col min="15" max="15" width="0.6640625" style="14" customWidth="1"/>
    <col min="16" max="16" width="12.6640625" style="14" customWidth="1"/>
    <col min="17" max="17" width="0.6640625" style="14" customWidth="1"/>
    <col min="18" max="18" width="13.6640625" style="14" customWidth="1"/>
    <col min="19" max="19" width="0.6640625" style="14" customWidth="1"/>
    <col min="20" max="20" width="11.6640625" style="14" customWidth="1"/>
    <col min="21" max="21" width="16.33203125" style="14" bestFit="1" customWidth="1"/>
    <col min="22" max="22" width="14.6640625" style="14" bestFit="1" customWidth="1"/>
    <col min="23" max="26" width="9.33203125" style="14"/>
    <col min="27" max="27" width="9.33203125" style="14" customWidth="1"/>
    <col min="28" max="30" width="9.33203125" style="14"/>
    <col min="31" max="31" width="9.33203125" style="14" customWidth="1"/>
    <col min="32" max="16384" width="9.33203125" style="14"/>
  </cols>
  <sheetData>
    <row r="1" spans="1:21" ht="21.75" customHeight="1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</row>
    <row r="2" spans="1:21" ht="21.75" customHeight="1">
      <c r="A2" s="98" t="s">
        <v>105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1" ht="21.75" customHeight="1">
      <c r="A3" s="50" t="str">
        <f>'PL 7-8 (9M)'!A3</f>
        <v>สำหรับรอบระยะเวลาเก้าเดือนสิ้นสุดวันที่ 30 กันยายน พ.ศ. 2568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</row>
    <row r="5" spans="1:21" ht="21.75" customHeight="1">
      <c r="D5" s="134" t="s">
        <v>106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1" ht="21.75" customHeight="1">
      <c r="D6" s="24"/>
      <c r="J6" s="133" t="s">
        <v>68</v>
      </c>
      <c r="K6" s="133"/>
      <c r="L6" s="133"/>
      <c r="M6" s="24"/>
      <c r="N6" s="100" t="s">
        <v>107</v>
      </c>
      <c r="S6" s="24"/>
    </row>
    <row r="7" spans="1:21" ht="21.75" customHeight="1">
      <c r="D7" s="101"/>
      <c r="H7" s="101"/>
      <c r="L7" s="102"/>
      <c r="M7" s="24"/>
      <c r="N7" s="25" t="s">
        <v>108</v>
      </c>
      <c r="P7" s="101"/>
      <c r="R7" s="101"/>
      <c r="S7" s="24"/>
    </row>
    <row r="8" spans="1:21" ht="21.75" customHeight="1">
      <c r="D8" s="103"/>
      <c r="E8" s="24"/>
      <c r="F8" s="24"/>
      <c r="G8" s="24"/>
      <c r="H8" s="101"/>
      <c r="I8" s="24"/>
      <c r="M8" s="24"/>
      <c r="N8" s="104" t="s">
        <v>109</v>
      </c>
      <c r="O8" s="24"/>
      <c r="P8" s="101"/>
      <c r="Q8" s="24"/>
      <c r="R8" s="101"/>
      <c r="S8" s="24"/>
    </row>
    <row r="9" spans="1:21" ht="21.75" customHeight="1">
      <c r="D9" s="105"/>
      <c r="E9" s="106"/>
      <c r="F9" s="106"/>
      <c r="G9" s="106"/>
      <c r="H9" s="107" t="s">
        <v>110</v>
      </c>
      <c r="I9" s="106"/>
      <c r="J9" s="99" t="s">
        <v>111</v>
      </c>
      <c r="K9" s="24"/>
      <c r="M9" s="24"/>
      <c r="N9" s="105" t="s">
        <v>112</v>
      </c>
      <c r="O9" s="106"/>
      <c r="P9" s="107" t="s">
        <v>113</v>
      </c>
      <c r="Q9" s="106"/>
      <c r="R9" s="107"/>
      <c r="S9" s="24"/>
      <c r="T9" s="102" t="s">
        <v>114</v>
      </c>
    </row>
    <row r="10" spans="1:21" ht="21.75" customHeight="1">
      <c r="D10" s="105" t="s">
        <v>115</v>
      </c>
      <c r="E10" s="102"/>
      <c r="F10" s="107" t="s">
        <v>116</v>
      </c>
      <c r="G10" s="102"/>
      <c r="H10" s="105" t="s">
        <v>117</v>
      </c>
      <c r="I10" s="102"/>
      <c r="J10" s="102" t="s">
        <v>118</v>
      </c>
      <c r="K10" s="24"/>
      <c r="M10" s="24"/>
      <c r="N10" s="105" t="s">
        <v>119</v>
      </c>
      <c r="O10" s="102"/>
      <c r="P10" s="105" t="s">
        <v>120</v>
      </c>
      <c r="Q10" s="102"/>
      <c r="R10" s="105" t="s">
        <v>121</v>
      </c>
      <c r="S10" s="24"/>
      <c r="T10" s="102" t="s">
        <v>122</v>
      </c>
    </row>
    <row r="11" spans="1:21" ht="21.75" customHeight="1">
      <c r="C11" s="24"/>
      <c r="D11" s="105" t="s">
        <v>123</v>
      </c>
      <c r="E11" s="102"/>
      <c r="F11" s="105" t="s">
        <v>124</v>
      </c>
      <c r="G11" s="102"/>
      <c r="H11" s="105" t="s">
        <v>125</v>
      </c>
      <c r="I11" s="102"/>
      <c r="J11" s="105" t="s">
        <v>126</v>
      </c>
      <c r="L11" s="105" t="s">
        <v>70</v>
      </c>
      <c r="M11" s="24"/>
      <c r="N11" s="105" t="s">
        <v>127</v>
      </c>
      <c r="O11" s="102"/>
      <c r="P11" s="105" t="s">
        <v>128</v>
      </c>
      <c r="Q11" s="102"/>
      <c r="R11" s="105" t="s">
        <v>129</v>
      </c>
      <c r="S11" s="24"/>
      <c r="T11" s="105" t="s">
        <v>130</v>
      </c>
    </row>
    <row r="12" spans="1:21" ht="21.75" customHeight="1">
      <c r="B12" s="25" t="s">
        <v>11</v>
      </c>
      <c r="C12" s="24"/>
      <c r="D12" s="108" t="s">
        <v>12</v>
      </c>
      <c r="E12" s="102"/>
      <c r="F12" s="108" t="s">
        <v>12</v>
      </c>
      <c r="G12" s="102"/>
      <c r="H12" s="108" t="s">
        <v>12</v>
      </c>
      <c r="I12" s="102"/>
      <c r="J12" s="108" t="s">
        <v>12</v>
      </c>
      <c r="L12" s="108" t="s">
        <v>12</v>
      </c>
      <c r="M12" s="24"/>
      <c r="N12" s="108" t="s">
        <v>12</v>
      </c>
      <c r="O12" s="102"/>
      <c r="P12" s="108" t="s">
        <v>12</v>
      </c>
      <c r="Q12" s="102"/>
      <c r="R12" s="108" t="s">
        <v>12</v>
      </c>
      <c r="S12" s="24"/>
      <c r="T12" s="108" t="s">
        <v>12</v>
      </c>
    </row>
    <row r="13" spans="1:21" ht="6" customHeight="1">
      <c r="T13" s="109"/>
    </row>
    <row r="14" spans="1:21" ht="21.75" customHeight="1">
      <c r="A14" s="110" t="s">
        <v>131</v>
      </c>
      <c r="B14" s="111"/>
      <c r="C14" s="111"/>
      <c r="D14" s="33">
        <v>135000000</v>
      </c>
      <c r="E14" s="33"/>
      <c r="F14" s="112">
        <v>165469737</v>
      </c>
      <c r="G14" s="33"/>
      <c r="H14" s="33">
        <v>987345</v>
      </c>
      <c r="I14" s="33"/>
      <c r="J14" s="33">
        <v>8300000</v>
      </c>
      <c r="K14" s="33"/>
      <c r="L14" s="33">
        <v>38087164</v>
      </c>
      <c r="M14" s="33"/>
      <c r="N14" s="33">
        <v>-1607676</v>
      </c>
      <c r="O14" s="33"/>
      <c r="P14" s="33">
        <f>SUM(D14:N14)</f>
        <v>346236570</v>
      </c>
      <c r="Q14" s="33"/>
      <c r="R14" s="33">
        <v>0</v>
      </c>
      <c r="S14" s="33"/>
      <c r="T14" s="33">
        <f>SUM(P14:R14)</f>
        <v>346236570</v>
      </c>
      <c r="U14" s="113"/>
    </row>
    <row r="15" spans="1:21" ht="21.75" customHeight="1">
      <c r="A15" s="114" t="s">
        <v>132</v>
      </c>
      <c r="B15" s="111"/>
      <c r="C15" s="111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113"/>
    </row>
    <row r="16" spans="1:21" ht="21.75" customHeight="1">
      <c r="A16" s="114" t="s">
        <v>133</v>
      </c>
      <c r="B16" s="111"/>
      <c r="C16" s="111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113"/>
    </row>
    <row r="17" spans="1:22" ht="21.75" customHeight="1">
      <c r="A17" s="115" t="s">
        <v>98</v>
      </c>
      <c r="B17" s="13"/>
      <c r="C17" s="13"/>
      <c r="D17" s="116">
        <v>0</v>
      </c>
      <c r="E17" s="33"/>
      <c r="F17" s="116">
        <v>0</v>
      </c>
      <c r="G17" s="33"/>
      <c r="H17" s="116">
        <v>0</v>
      </c>
      <c r="I17" s="33"/>
      <c r="J17" s="116">
        <v>0</v>
      </c>
      <c r="K17" s="33"/>
      <c r="L17" s="40">
        <v>18793847</v>
      </c>
      <c r="M17" s="33"/>
      <c r="N17" s="116">
        <v>0</v>
      </c>
      <c r="O17" s="33"/>
      <c r="P17" s="116">
        <f>SUM(D17:N17)</f>
        <v>18793847</v>
      </c>
      <c r="Q17" s="33"/>
      <c r="R17" s="116">
        <v>0</v>
      </c>
      <c r="S17" s="33"/>
      <c r="T17" s="40">
        <f>SUM(P17:R17)</f>
        <v>18793847</v>
      </c>
      <c r="U17" s="109"/>
    </row>
    <row r="18" spans="1:22" ht="6" customHeight="1">
      <c r="A18" s="115"/>
      <c r="B18" s="13"/>
      <c r="C18" s="13"/>
      <c r="D18" s="112"/>
      <c r="E18" s="33"/>
      <c r="F18" s="112"/>
      <c r="G18" s="33"/>
      <c r="H18" s="112"/>
      <c r="I18" s="33"/>
      <c r="J18" s="112"/>
      <c r="K18" s="33"/>
      <c r="L18" s="33"/>
      <c r="M18" s="33"/>
      <c r="N18" s="112"/>
      <c r="O18" s="33"/>
      <c r="P18" s="112"/>
      <c r="Q18" s="33"/>
      <c r="R18" s="112"/>
      <c r="S18" s="33"/>
      <c r="T18" s="33"/>
      <c r="U18" s="109"/>
    </row>
    <row r="19" spans="1:22" ht="21.75" customHeight="1" thickBot="1">
      <c r="A19" s="110" t="s">
        <v>134</v>
      </c>
      <c r="B19" s="111"/>
      <c r="C19" s="111"/>
      <c r="D19" s="117">
        <f>SUM(D14:D17)</f>
        <v>135000000</v>
      </c>
      <c r="E19" s="33"/>
      <c r="F19" s="117">
        <f>SUM(F14:F17)</f>
        <v>165469737</v>
      </c>
      <c r="G19" s="33"/>
      <c r="H19" s="117">
        <f>SUM(H14:H17)</f>
        <v>987345</v>
      </c>
      <c r="I19" s="33"/>
      <c r="J19" s="117">
        <f>SUM(J14:J17)</f>
        <v>8300000</v>
      </c>
      <c r="K19" s="33"/>
      <c r="L19" s="117">
        <f>SUM(L14:L17)</f>
        <v>56881011</v>
      </c>
      <c r="M19" s="33"/>
      <c r="N19" s="117">
        <f>SUM(N14:N17)</f>
        <v>-1607676</v>
      </c>
      <c r="O19" s="33"/>
      <c r="P19" s="117">
        <f>SUM(P14:P17)</f>
        <v>365030417</v>
      </c>
      <c r="Q19" s="33"/>
      <c r="R19" s="117">
        <f>SUM(R14:R17)</f>
        <v>0</v>
      </c>
      <c r="S19" s="33"/>
      <c r="T19" s="117">
        <f>SUM(T14:T17)</f>
        <v>365030417</v>
      </c>
      <c r="U19" s="118"/>
      <c r="V19" s="118"/>
    </row>
    <row r="20" spans="1:22" ht="21.75" customHeight="1" thickTop="1"/>
    <row r="21" spans="1:22" ht="21.75" customHeight="1">
      <c r="A21" s="110" t="s">
        <v>135</v>
      </c>
      <c r="B21" s="111"/>
      <c r="C21" s="111"/>
      <c r="D21" s="33">
        <v>135000000</v>
      </c>
      <c r="E21" s="33"/>
      <c r="F21" s="112">
        <v>165469737</v>
      </c>
      <c r="G21" s="33"/>
      <c r="H21" s="33">
        <v>987345</v>
      </c>
      <c r="I21" s="33"/>
      <c r="J21" s="33">
        <v>9800000</v>
      </c>
      <c r="K21" s="33"/>
      <c r="L21" s="33">
        <v>64602844</v>
      </c>
      <c r="M21" s="33"/>
      <c r="N21" s="33">
        <v>-1607676</v>
      </c>
      <c r="O21" s="33"/>
      <c r="P21" s="33">
        <f>SUM(D21:N21)</f>
        <v>374252250</v>
      </c>
      <c r="Q21" s="33"/>
      <c r="R21" s="33">
        <v>0</v>
      </c>
      <c r="S21" s="33"/>
      <c r="T21" s="33">
        <f>SUM(P21:R21)</f>
        <v>374252250</v>
      </c>
      <c r="U21" s="113"/>
    </row>
    <row r="22" spans="1:22" ht="21.75" customHeight="1">
      <c r="A22" s="114" t="s">
        <v>132</v>
      </c>
      <c r="B22" s="111"/>
      <c r="C22" s="111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113"/>
    </row>
    <row r="23" spans="1:22" ht="21.75" customHeight="1">
      <c r="A23" s="114" t="s">
        <v>133</v>
      </c>
      <c r="B23" s="111"/>
      <c r="C23" s="111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113"/>
    </row>
    <row r="24" spans="1:22" ht="21.75" customHeight="1">
      <c r="A24" s="115" t="s">
        <v>136</v>
      </c>
      <c r="B24" s="44">
        <v>21</v>
      </c>
      <c r="C24" s="111"/>
      <c r="D24" s="33">
        <v>100000</v>
      </c>
      <c r="E24" s="33"/>
      <c r="F24" s="33">
        <v>180000</v>
      </c>
      <c r="G24" s="33"/>
      <c r="H24" s="33">
        <v>0</v>
      </c>
      <c r="I24" s="33"/>
      <c r="J24" s="33">
        <v>0</v>
      </c>
      <c r="K24" s="33"/>
      <c r="L24" s="33">
        <v>0</v>
      </c>
      <c r="M24" s="33"/>
      <c r="N24" s="33">
        <v>0</v>
      </c>
      <c r="O24" s="33"/>
      <c r="P24" s="33">
        <f t="shared" ref="P24:P26" si="0">SUM(D24:N24)</f>
        <v>280000</v>
      </c>
      <c r="Q24" s="33"/>
      <c r="R24" s="33">
        <v>0</v>
      </c>
      <c r="S24" s="33"/>
      <c r="T24" s="33">
        <f t="shared" ref="T24:T27" si="1">SUM(P24:R24)</f>
        <v>280000</v>
      </c>
      <c r="U24" s="113"/>
    </row>
    <row r="25" spans="1:22" ht="21.75" customHeight="1">
      <c r="A25" s="115" t="s">
        <v>137</v>
      </c>
      <c r="B25" s="111"/>
      <c r="C25" s="111"/>
      <c r="D25" s="33">
        <v>0</v>
      </c>
      <c r="E25" s="33"/>
      <c r="F25" s="33">
        <v>0</v>
      </c>
      <c r="G25" s="33"/>
      <c r="H25" s="33">
        <v>0</v>
      </c>
      <c r="I25" s="33"/>
      <c r="J25" s="33">
        <v>0</v>
      </c>
      <c r="K25" s="33"/>
      <c r="L25" s="33">
        <v>0</v>
      </c>
      <c r="M25" s="33"/>
      <c r="N25" s="33">
        <v>0</v>
      </c>
      <c r="O25" s="33"/>
      <c r="P25" s="33">
        <f t="shared" si="0"/>
        <v>0</v>
      </c>
      <c r="Q25" s="33"/>
      <c r="R25" s="33">
        <v>612500</v>
      </c>
      <c r="S25" s="33"/>
      <c r="T25" s="33">
        <f t="shared" si="1"/>
        <v>612500</v>
      </c>
      <c r="U25" s="113"/>
    </row>
    <row r="26" spans="1:22" ht="21.75" customHeight="1">
      <c r="A26" s="115" t="s">
        <v>138</v>
      </c>
      <c r="B26" s="44">
        <v>22</v>
      </c>
      <c r="C26" s="111"/>
      <c r="D26" s="33">
        <v>0</v>
      </c>
      <c r="E26" s="33"/>
      <c r="F26" s="33">
        <v>0</v>
      </c>
      <c r="G26" s="33"/>
      <c r="H26" s="33">
        <v>0</v>
      </c>
      <c r="I26" s="33"/>
      <c r="J26" s="33">
        <v>0</v>
      </c>
      <c r="K26" s="33"/>
      <c r="L26" s="33">
        <v>-27000000</v>
      </c>
      <c r="M26" s="33"/>
      <c r="N26" s="33">
        <v>0</v>
      </c>
      <c r="O26" s="33"/>
      <c r="P26" s="33">
        <f t="shared" si="0"/>
        <v>-27000000</v>
      </c>
      <c r="Q26" s="33"/>
      <c r="R26" s="33">
        <v>0</v>
      </c>
      <c r="S26" s="33"/>
      <c r="T26" s="33">
        <f t="shared" si="1"/>
        <v>-27000000</v>
      </c>
      <c r="U26" s="113"/>
    </row>
    <row r="27" spans="1:22" ht="21.75" customHeight="1">
      <c r="A27" s="115" t="s">
        <v>207</v>
      </c>
      <c r="B27" s="13"/>
      <c r="C27" s="13"/>
      <c r="D27" s="116">
        <v>0</v>
      </c>
      <c r="E27" s="33"/>
      <c r="F27" s="116">
        <v>0</v>
      </c>
      <c r="G27" s="33"/>
      <c r="H27" s="116">
        <v>0</v>
      </c>
      <c r="I27" s="33"/>
      <c r="J27" s="116">
        <v>0</v>
      </c>
      <c r="K27" s="33"/>
      <c r="L27" s="40">
        <v>23219012</v>
      </c>
      <c r="M27" s="33"/>
      <c r="N27" s="116">
        <v>1557368</v>
      </c>
      <c r="O27" s="33"/>
      <c r="P27" s="116">
        <f>SUM(D27:N27)</f>
        <v>24776380</v>
      </c>
      <c r="Q27" s="33"/>
      <c r="R27" s="116">
        <v>-4072</v>
      </c>
      <c r="S27" s="33"/>
      <c r="T27" s="40">
        <f t="shared" si="1"/>
        <v>24772308</v>
      </c>
      <c r="U27" s="109"/>
    </row>
    <row r="28" spans="1:22" ht="6" customHeight="1">
      <c r="A28" s="115"/>
      <c r="B28" s="13"/>
      <c r="C28" s="13"/>
      <c r="D28" s="112"/>
      <c r="E28" s="33"/>
      <c r="F28" s="112"/>
      <c r="G28" s="33"/>
      <c r="H28" s="112"/>
      <c r="I28" s="33"/>
      <c r="J28" s="112"/>
      <c r="K28" s="33"/>
      <c r="L28" s="33"/>
      <c r="M28" s="33"/>
      <c r="N28" s="112"/>
      <c r="O28" s="33"/>
      <c r="P28" s="112"/>
      <c r="Q28" s="33"/>
      <c r="R28" s="112"/>
      <c r="S28" s="33"/>
      <c r="T28" s="33"/>
      <c r="U28" s="109"/>
    </row>
    <row r="29" spans="1:22" ht="21.75" customHeight="1" thickBot="1">
      <c r="A29" s="110" t="s">
        <v>139</v>
      </c>
      <c r="B29" s="111"/>
      <c r="C29" s="111"/>
      <c r="D29" s="117">
        <f>SUM(D21:D27)</f>
        <v>135100000</v>
      </c>
      <c r="E29" s="33"/>
      <c r="F29" s="117">
        <f>SUM(F21:F27)</f>
        <v>165649737</v>
      </c>
      <c r="G29" s="33"/>
      <c r="H29" s="117">
        <f>SUM(H21:H27)</f>
        <v>987345</v>
      </c>
      <c r="I29" s="33"/>
      <c r="J29" s="117">
        <f>SUM(J21:J27)</f>
        <v>9800000</v>
      </c>
      <c r="K29" s="33"/>
      <c r="L29" s="117">
        <f>SUM(L21:L27)</f>
        <v>60821856</v>
      </c>
      <c r="M29" s="33"/>
      <c r="N29" s="117">
        <f>SUM(N21:N27)</f>
        <v>-50308</v>
      </c>
      <c r="O29" s="33"/>
      <c r="P29" s="117">
        <f>SUM(P21:P27)</f>
        <v>372308630</v>
      </c>
      <c r="Q29" s="33"/>
      <c r="R29" s="117">
        <f>SUM(R21:R27)</f>
        <v>608428</v>
      </c>
      <c r="S29" s="33"/>
      <c r="T29" s="117">
        <f>SUM(T21:T27)</f>
        <v>372917058</v>
      </c>
      <c r="U29" s="118"/>
      <c r="V29" s="118"/>
    </row>
    <row r="30" spans="1:22" ht="21.75" customHeight="1" thickTop="1">
      <c r="A30" s="110"/>
      <c r="B30" s="111"/>
      <c r="C30" s="111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118"/>
      <c r="V30" s="118"/>
    </row>
    <row r="31" spans="1:22" ht="21.75" customHeight="1">
      <c r="A31" s="110"/>
      <c r="B31" s="111"/>
      <c r="C31" s="111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118"/>
      <c r="V31" s="118"/>
    </row>
    <row r="32" spans="1:22" ht="21.75" customHeight="1">
      <c r="A32" s="110"/>
      <c r="B32" s="111"/>
      <c r="C32" s="111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118"/>
      <c r="V32" s="118"/>
    </row>
    <row r="33" spans="1:22" ht="21.75" customHeight="1">
      <c r="A33" s="110"/>
      <c r="B33" s="111"/>
      <c r="C33" s="111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118"/>
      <c r="V33" s="118"/>
    </row>
    <row r="34" spans="1:22" ht="15" customHeight="1">
      <c r="A34" s="110"/>
      <c r="B34" s="111"/>
      <c r="C34" s="111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118"/>
      <c r="V34" s="118"/>
    </row>
    <row r="35" spans="1:22" ht="26.25" customHeight="1">
      <c r="A35" s="18" t="str">
        <f>+'PL 5-6 (3M)'!A48</f>
        <v>หมายเหตุประกอบข้อมูลทางการเงินเป็นส่วนหนึ่งของข้อมูลทางการเงินระหว่างกาลนี้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</row>
  </sheetData>
  <mergeCells count="2">
    <mergeCell ref="J6:L6"/>
    <mergeCell ref="D5:T5"/>
  </mergeCells>
  <pageMargins left="0.3" right="0.3" top="0.5" bottom="0.6" header="0.49" footer="0.4"/>
  <pageSetup paperSize="9" scale="75" firstPageNumber="9" orientation="landscape" useFirstPageNumber="1" horizontalDpi="1200" verticalDpi="1200" r:id="rId1"/>
  <headerFooter>
    <oddFooter>&amp;R&amp;"Browallia New,Regular"&amp;13&amp;P</oddFooter>
  </headerFooter>
  <ignoredErrors>
    <ignoredError sqref="P27:Q2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203B6-6FF4-4A34-8B96-190063566503}">
  <dimension ref="A1:R30"/>
  <sheetViews>
    <sheetView topLeftCell="A10" zoomScaleNormal="100" zoomScaleSheetLayoutView="79" zoomScalePageLayoutView="66" workbookViewId="0">
      <selection activeCell="N26" sqref="N26"/>
    </sheetView>
  </sheetViews>
  <sheetFormatPr defaultColWidth="9.33203125" defaultRowHeight="21.75" customHeight="1"/>
  <cols>
    <col min="1" max="1" width="48.44140625" style="14" customWidth="1"/>
    <col min="2" max="2" width="7.88671875" style="14" customWidth="1"/>
    <col min="3" max="3" width="0.88671875" style="14" customWidth="1"/>
    <col min="4" max="4" width="10.6640625" style="14" customWidth="1"/>
    <col min="5" max="5" width="0.88671875" style="14" customWidth="1"/>
    <col min="6" max="6" width="11.33203125" style="14" customWidth="1"/>
    <col min="7" max="7" width="0.88671875" style="14" customWidth="1"/>
    <col min="8" max="8" width="14" style="14" customWidth="1"/>
    <col min="9" max="9" width="0.88671875" style="14" customWidth="1"/>
    <col min="10" max="10" width="11.33203125" style="14" customWidth="1"/>
    <col min="11" max="11" width="0.88671875" style="14" customWidth="1"/>
    <col min="12" max="12" width="11.6640625" style="14" customWidth="1"/>
    <col min="13" max="13" width="0.88671875" style="14" customWidth="1"/>
    <col min="14" max="14" width="23.6640625" style="14" customWidth="1"/>
    <col min="15" max="15" width="0.88671875" style="14" customWidth="1"/>
    <col min="16" max="16" width="10.88671875" style="14" customWidth="1"/>
    <col min="17" max="17" width="16.33203125" style="14" bestFit="1" customWidth="1"/>
    <col min="18" max="18" width="14.6640625" style="14" bestFit="1" customWidth="1"/>
    <col min="19" max="22" width="9.33203125" style="14"/>
    <col min="23" max="23" width="9.33203125" style="14" customWidth="1"/>
    <col min="24" max="26" width="9.33203125" style="14"/>
    <col min="27" max="27" width="9.33203125" style="14" customWidth="1"/>
    <col min="28" max="16384" width="9.33203125" style="14"/>
  </cols>
  <sheetData>
    <row r="1" spans="1:17" ht="21.75" customHeight="1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7" ht="21.75" customHeight="1">
      <c r="A2" s="98" t="s">
        <v>105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7" ht="21.75" customHeight="1">
      <c r="A3" s="50" t="str">
        <f>'PL 7-8 (9M)'!A3</f>
        <v>สำหรับรอบระยะเวลาเก้าเดือนสิ้นสุดวันที่ 30 กันยายน พ.ศ. 2568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5" spans="1:17" ht="21.75" customHeight="1">
      <c r="D5" s="134" t="s">
        <v>140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17" ht="21" customHeight="1">
      <c r="D6" s="24"/>
      <c r="J6" s="133" t="s">
        <v>68</v>
      </c>
      <c r="K6" s="133"/>
      <c r="L6" s="133"/>
      <c r="M6" s="24"/>
      <c r="N6" s="100" t="s">
        <v>107</v>
      </c>
      <c r="O6" s="24"/>
    </row>
    <row r="7" spans="1:17" ht="21" customHeight="1">
      <c r="D7" s="101"/>
      <c r="H7" s="101"/>
      <c r="L7" s="102"/>
      <c r="M7" s="24"/>
      <c r="N7" s="25" t="s">
        <v>108</v>
      </c>
      <c r="O7" s="24"/>
    </row>
    <row r="8" spans="1:17" ht="21" customHeight="1">
      <c r="D8" s="103"/>
      <c r="E8" s="24"/>
      <c r="F8" s="24"/>
      <c r="G8" s="24"/>
      <c r="H8" s="101"/>
      <c r="I8" s="24"/>
      <c r="M8" s="24"/>
      <c r="N8" s="104" t="s">
        <v>109</v>
      </c>
      <c r="O8" s="24"/>
    </row>
    <row r="9" spans="1:17" ht="21" customHeight="1">
      <c r="B9" s="13"/>
      <c r="D9" s="105"/>
      <c r="E9" s="106"/>
      <c r="F9" s="106"/>
      <c r="G9" s="106"/>
      <c r="H9" s="107" t="s">
        <v>110</v>
      </c>
      <c r="I9" s="106"/>
      <c r="J9" s="99" t="s">
        <v>111</v>
      </c>
      <c r="K9" s="24"/>
      <c r="M9" s="24"/>
      <c r="N9" s="105" t="s">
        <v>112</v>
      </c>
      <c r="O9" s="24"/>
      <c r="P9" s="102" t="s">
        <v>114</v>
      </c>
    </row>
    <row r="10" spans="1:17" ht="21" customHeight="1">
      <c r="D10" s="105" t="s">
        <v>115</v>
      </c>
      <c r="E10" s="102"/>
      <c r="F10" s="107" t="s">
        <v>116</v>
      </c>
      <c r="G10" s="102"/>
      <c r="H10" s="105" t="s">
        <v>117</v>
      </c>
      <c r="I10" s="102"/>
      <c r="J10" s="102" t="s">
        <v>118</v>
      </c>
      <c r="K10" s="24"/>
      <c r="M10" s="24"/>
      <c r="N10" s="105" t="s">
        <v>119</v>
      </c>
      <c r="O10" s="24"/>
      <c r="P10" s="102" t="s">
        <v>122</v>
      </c>
    </row>
    <row r="11" spans="1:17" ht="21" customHeight="1">
      <c r="C11" s="24"/>
      <c r="D11" s="105" t="s">
        <v>123</v>
      </c>
      <c r="E11" s="102"/>
      <c r="F11" s="105" t="s">
        <v>124</v>
      </c>
      <c r="G11" s="102"/>
      <c r="H11" s="105" t="s">
        <v>125</v>
      </c>
      <c r="I11" s="102"/>
      <c r="J11" s="105" t="s">
        <v>126</v>
      </c>
      <c r="L11" s="105" t="s">
        <v>70</v>
      </c>
      <c r="M11" s="24"/>
      <c r="N11" s="105" t="s">
        <v>127</v>
      </c>
      <c r="O11" s="24"/>
      <c r="P11" s="105" t="s">
        <v>130</v>
      </c>
    </row>
    <row r="12" spans="1:17" ht="21" customHeight="1">
      <c r="B12" s="25" t="s">
        <v>11</v>
      </c>
      <c r="C12" s="24"/>
      <c r="D12" s="108" t="s">
        <v>12</v>
      </c>
      <c r="E12" s="102"/>
      <c r="F12" s="108" t="s">
        <v>12</v>
      </c>
      <c r="G12" s="102"/>
      <c r="H12" s="108" t="s">
        <v>12</v>
      </c>
      <c r="I12" s="102"/>
      <c r="J12" s="108" t="s">
        <v>12</v>
      </c>
      <c r="L12" s="108" t="s">
        <v>12</v>
      </c>
      <c r="M12" s="24"/>
      <c r="N12" s="108" t="s">
        <v>12</v>
      </c>
      <c r="O12" s="24"/>
      <c r="P12" s="108" t="s">
        <v>12</v>
      </c>
    </row>
    <row r="13" spans="1:17" ht="6" customHeight="1">
      <c r="P13" s="109"/>
    </row>
    <row r="14" spans="1:17" ht="21" customHeight="1">
      <c r="A14" s="110" t="s">
        <v>131</v>
      </c>
      <c r="B14" s="111"/>
      <c r="C14" s="111"/>
      <c r="D14" s="33">
        <v>135000000</v>
      </c>
      <c r="E14" s="33"/>
      <c r="F14" s="112">
        <v>165469737</v>
      </c>
      <c r="G14" s="33"/>
      <c r="H14" s="33">
        <v>987345</v>
      </c>
      <c r="I14" s="33"/>
      <c r="J14" s="33">
        <v>8300000</v>
      </c>
      <c r="K14" s="33"/>
      <c r="L14" s="33">
        <v>38087164</v>
      </c>
      <c r="M14" s="33"/>
      <c r="N14" s="33">
        <v>-1607676</v>
      </c>
      <c r="O14" s="33"/>
      <c r="P14" s="33">
        <f>SUM(D14:N14)</f>
        <v>346236570</v>
      </c>
      <c r="Q14" s="113"/>
    </row>
    <row r="15" spans="1:17" ht="21" customHeight="1">
      <c r="A15" s="114" t="s">
        <v>132</v>
      </c>
      <c r="B15" s="111"/>
      <c r="C15" s="111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113"/>
    </row>
    <row r="16" spans="1:17" ht="21" customHeight="1">
      <c r="A16" s="114" t="s">
        <v>133</v>
      </c>
      <c r="B16" s="111"/>
      <c r="C16" s="111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113"/>
    </row>
    <row r="17" spans="1:18" ht="21" customHeight="1">
      <c r="A17" s="115" t="s">
        <v>98</v>
      </c>
      <c r="B17" s="13"/>
      <c r="C17" s="13"/>
      <c r="D17" s="116">
        <v>0</v>
      </c>
      <c r="E17" s="33"/>
      <c r="F17" s="116">
        <v>0</v>
      </c>
      <c r="G17" s="33"/>
      <c r="H17" s="116">
        <v>0</v>
      </c>
      <c r="I17" s="33"/>
      <c r="J17" s="116">
        <v>0</v>
      </c>
      <c r="K17" s="33"/>
      <c r="L17" s="40">
        <v>18793847</v>
      </c>
      <c r="M17" s="33"/>
      <c r="N17" s="116">
        <v>0</v>
      </c>
      <c r="O17" s="33"/>
      <c r="P17" s="40">
        <f>SUM(D17:N17)</f>
        <v>18793847</v>
      </c>
      <c r="Q17" s="109"/>
    </row>
    <row r="18" spans="1:18" ht="6" customHeight="1">
      <c r="A18" s="115"/>
      <c r="B18" s="13"/>
      <c r="C18" s="13"/>
      <c r="D18" s="112"/>
      <c r="E18" s="33"/>
      <c r="F18" s="112"/>
      <c r="G18" s="33"/>
      <c r="H18" s="112"/>
      <c r="I18" s="33"/>
      <c r="J18" s="112"/>
      <c r="K18" s="33"/>
      <c r="L18" s="33"/>
      <c r="M18" s="33"/>
      <c r="N18" s="112"/>
      <c r="O18" s="33"/>
      <c r="P18" s="33"/>
      <c r="Q18" s="109"/>
    </row>
    <row r="19" spans="1:18" ht="21" customHeight="1" thickBot="1">
      <c r="A19" s="110" t="s">
        <v>134</v>
      </c>
      <c r="B19" s="111"/>
      <c r="C19" s="111"/>
      <c r="D19" s="117">
        <f>SUM(D14:D17)</f>
        <v>135000000</v>
      </c>
      <c r="E19" s="33"/>
      <c r="F19" s="117">
        <f>SUM(F14:F17)</f>
        <v>165469737</v>
      </c>
      <c r="G19" s="33"/>
      <c r="H19" s="117">
        <f>SUM(H14:H17)</f>
        <v>987345</v>
      </c>
      <c r="I19" s="33"/>
      <c r="J19" s="117">
        <f>SUM(J14:J17)</f>
        <v>8300000</v>
      </c>
      <c r="K19" s="33"/>
      <c r="L19" s="117">
        <f>SUM(L14:L17)</f>
        <v>56881011</v>
      </c>
      <c r="M19" s="33"/>
      <c r="N19" s="117">
        <f>SUM(N14:N17)</f>
        <v>-1607676</v>
      </c>
      <c r="O19" s="33"/>
      <c r="P19" s="117">
        <f>SUM(P14:P17)</f>
        <v>365030417</v>
      </c>
      <c r="Q19" s="118"/>
      <c r="R19" s="118"/>
    </row>
    <row r="20" spans="1:18" ht="21" customHeight="1" thickTop="1"/>
    <row r="21" spans="1:18" ht="21" customHeight="1">
      <c r="A21" s="110" t="s">
        <v>135</v>
      </c>
      <c r="B21" s="111"/>
      <c r="C21" s="111"/>
      <c r="D21" s="33">
        <v>135000000</v>
      </c>
      <c r="E21" s="33"/>
      <c r="F21" s="112">
        <v>165469737</v>
      </c>
      <c r="G21" s="33"/>
      <c r="H21" s="33">
        <v>987345</v>
      </c>
      <c r="I21" s="33"/>
      <c r="J21" s="33">
        <v>9800000</v>
      </c>
      <c r="K21" s="33"/>
      <c r="L21" s="33">
        <v>64602844</v>
      </c>
      <c r="M21" s="33"/>
      <c r="N21" s="33">
        <v>-1607676</v>
      </c>
      <c r="O21" s="33"/>
      <c r="P21" s="33">
        <f>SUM(D21:N21)</f>
        <v>374252250</v>
      </c>
      <c r="Q21" s="113"/>
    </row>
    <row r="22" spans="1:18" ht="21" customHeight="1">
      <c r="A22" s="114" t="s">
        <v>132</v>
      </c>
      <c r="B22" s="111"/>
      <c r="C22" s="111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113"/>
    </row>
    <row r="23" spans="1:18" ht="21" customHeight="1">
      <c r="A23" s="114" t="s">
        <v>133</v>
      </c>
      <c r="B23" s="111"/>
      <c r="C23" s="111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113"/>
    </row>
    <row r="24" spans="1:18" ht="21" customHeight="1">
      <c r="A24" s="115" t="s">
        <v>136</v>
      </c>
      <c r="B24" s="44">
        <v>21</v>
      </c>
      <c r="C24" s="111"/>
      <c r="D24" s="33">
        <v>100000</v>
      </c>
      <c r="E24" s="33"/>
      <c r="F24" s="33">
        <v>180000</v>
      </c>
      <c r="G24" s="33"/>
      <c r="H24" s="33">
        <v>0</v>
      </c>
      <c r="I24" s="33"/>
      <c r="J24" s="33">
        <v>0</v>
      </c>
      <c r="K24" s="33"/>
      <c r="L24" s="33">
        <v>0</v>
      </c>
      <c r="M24" s="33"/>
      <c r="N24" s="33">
        <v>0</v>
      </c>
      <c r="O24" s="33"/>
      <c r="P24" s="33">
        <f>SUM(D24:N24)</f>
        <v>280000</v>
      </c>
      <c r="Q24" s="113"/>
    </row>
    <row r="25" spans="1:18" ht="21" customHeight="1">
      <c r="A25" s="115" t="s">
        <v>138</v>
      </c>
      <c r="B25" s="44">
        <v>22</v>
      </c>
      <c r="C25" s="111"/>
      <c r="D25" s="33">
        <v>0</v>
      </c>
      <c r="E25" s="33"/>
      <c r="F25" s="33">
        <v>0</v>
      </c>
      <c r="G25" s="33"/>
      <c r="H25" s="33">
        <v>0</v>
      </c>
      <c r="I25" s="33"/>
      <c r="J25" s="33">
        <v>0</v>
      </c>
      <c r="K25" s="33"/>
      <c r="L25" s="33">
        <v>-27000000</v>
      </c>
      <c r="M25" s="33"/>
      <c r="N25" s="33">
        <v>0</v>
      </c>
      <c r="O25" s="33"/>
      <c r="P25" s="33">
        <f>SUM(D25:N25)</f>
        <v>-27000000</v>
      </c>
      <c r="Q25" s="113"/>
    </row>
    <row r="26" spans="1:18" ht="21" customHeight="1">
      <c r="A26" s="115" t="s">
        <v>207</v>
      </c>
      <c r="B26" s="13"/>
      <c r="C26" s="13"/>
      <c r="D26" s="116">
        <v>0</v>
      </c>
      <c r="E26" s="33"/>
      <c r="F26" s="116">
        <v>0</v>
      </c>
      <c r="G26" s="33"/>
      <c r="H26" s="116">
        <v>0</v>
      </c>
      <c r="I26" s="33"/>
      <c r="J26" s="116">
        <v>0</v>
      </c>
      <c r="K26" s="33"/>
      <c r="L26" s="40">
        <v>23226316</v>
      </c>
      <c r="M26" s="33"/>
      <c r="N26" s="116">
        <v>1557368</v>
      </c>
      <c r="O26" s="33"/>
      <c r="P26" s="40">
        <f>SUM(D26:N26)</f>
        <v>24783684</v>
      </c>
      <c r="Q26" s="109"/>
    </row>
    <row r="27" spans="1:18" ht="6" customHeight="1">
      <c r="A27" s="115"/>
      <c r="B27" s="13"/>
      <c r="C27" s="13"/>
      <c r="D27" s="112"/>
      <c r="E27" s="33"/>
      <c r="F27" s="112"/>
      <c r="G27" s="33"/>
      <c r="H27" s="112"/>
      <c r="I27" s="33"/>
      <c r="J27" s="112"/>
      <c r="K27" s="33"/>
      <c r="L27" s="33"/>
      <c r="M27" s="33"/>
      <c r="N27" s="112"/>
      <c r="O27" s="33"/>
      <c r="P27" s="33"/>
      <c r="Q27" s="109"/>
    </row>
    <row r="28" spans="1:18" ht="21" customHeight="1" thickBot="1">
      <c r="A28" s="110" t="s">
        <v>139</v>
      </c>
      <c r="B28" s="111"/>
      <c r="C28" s="111"/>
      <c r="D28" s="117">
        <f>SUM(D21:D26)</f>
        <v>135100000</v>
      </c>
      <c r="E28" s="33"/>
      <c r="F28" s="117">
        <f>SUM(F21:F26)</f>
        <v>165649737</v>
      </c>
      <c r="G28" s="33"/>
      <c r="H28" s="117">
        <f>SUM(H21:H26)</f>
        <v>987345</v>
      </c>
      <c r="I28" s="33"/>
      <c r="J28" s="117">
        <f>SUM(J21:J26)</f>
        <v>9800000</v>
      </c>
      <c r="K28" s="33"/>
      <c r="L28" s="117">
        <f>SUM(L21:L26)</f>
        <v>60829160</v>
      </c>
      <c r="M28" s="33"/>
      <c r="N28" s="117">
        <f>SUM(N21:N26)</f>
        <v>-50308</v>
      </c>
      <c r="O28" s="33"/>
      <c r="P28" s="117">
        <f>SUM(P21:P26)</f>
        <v>372315934</v>
      </c>
      <c r="Q28" s="118"/>
      <c r="R28" s="118"/>
    </row>
    <row r="29" spans="1:18" ht="27" customHeight="1" thickTop="1"/>
    <row r="30" spans="1:18" ht="22.5" customHeight="1">
      <c r="A30" s="18" t="str">
        <f>+'PL 5-6 (3M)'!A48</f>
        <v>หมายเหตุประกอบข้อมูลทางการเงินเป็นส่วนหนึ่งของข้อมูลทางการเงินระหว่างกาลนี้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</sheetData>
  <mergeCells count="2">
    <mergeCell ref="J6:L6"/>
    <mergeCell ref="D5:P5"/>
  </mergeCells>
  <pageMargins left="0.4" right="0.4" top="0.5" bottom="0.6" header="0.49" footer="0.4"/>
  <pageSetup paperSize="9" scale="90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F9C5-F5EE-44E8-9751-70A906F51155}">
  <dimension ref="A1:K103"/>
  <sheetViews>
    <sheetView topLeftCell="A74" zoomScale="115" zoomScaleNormal="115" zoomScaleSheetLayoutView="80" workbookViewId="0">
      <selection activeCell="V59" sqref="V59"/>
    </sheetView>
  </sheetViews>
  <sheetFormatPr defaultColWidth="5.6640625" defaultRowHeight="21.6" customHeight="1"/>
  <cols>
    <col min="1" max="1" width="1.6640625" style="14" customWidth="1"/>
    <col min="2" max="2" width="44.44140625" style="14" customWidth="1"/>
    <col min="3" max="3" width="8.33203125" style="13" customWidth="1"/>
    <col min="4" max="4" width="0.6640625" style="14" customWidth="1"/>
    <col min="5" max="5" width="14.44140625" style="14" customWidth="1"/>
    <col min="6" max="6" width="0.6640625" style="14" customWidth="1"/>
    <col min="7" max="7" width="14.44140625" style="14" customWidth="1"/>
    <col min="8" max="8" width="0.6640625" style="14" customWidth="1"/>
    <col min="9" max="9" width="14.44140625" style="14" customWidth="1"/>
    <col min="10" max="10" width="0.6640625" style="14" customWidth="1"/>
    <col min="11" max="11" width="14.44140625" style="14" customWidth="1"/>
    <col min="12" max="16384" width="5.6640625" style="14"/>
  </cols>
  <sheetData>
    <row r="1" spans="1:11" s="109" customFormat="1" ht="21.75" customHeight="1">
      <c r="A1" s="119" t="s">
        <v>0</v>
      </c>
      <c r="B1" s="119"/>
      <c r="C1" s="120"/>
      <c r="D1" s="12"/>
      <c r="E1" s="119"/>
      <c r="F1" s="12"/>
      <c r="G1" s="119"/>
      <c r="H1" s="12"/>
      <c r="I1" s="119"/>
      <c r="J1" s="12"/>
      <c r="K1" s="119"/>
    </row>
    <row r="2" spans="1:11" s="109" customFormat="1" ht="21.75" customHeight="1">
      <c r="A2" s="119" t="s">
        <v>141</v>
      </c>
      <c r="B2" s="119"/>
      <c r="C2" s="120"/>
      <c r="D2" s="121"/>
      <c r="E2" s="119"/>
      <c r="F2" s="121"/>
      <c r="G2" s="119"/>
      <c r="H2" s="121"/>
      <c r="I2" s="119"/>
      <c r="J2" s="121"/>
      <c r="K2" s="119"/>
    </row>
    <row r="3" spans="1:11" s="109" customFormat="1" ht="21.75" customHeight="1">
      <c r="A3" s="122" t="str">
        <f>'PL 7-8 (9M)'!A3</f>
        <v>สำหรับรอบระยะเวลาเก้าเดือนสิ้นสุดวันที่ 30 กันยายน พ.ศ. 2568</v>
      </c>
      <c r="B3" s="122"/>
      <c r="C3" s="123"/>
      <c r="D3" s="124"/>
      <c r="E3" s="122"/>
      <c r="F3" s="124"/>
      <c r="G3" s="122"/>
      <c r="H3" s="124"/>
      <c r="I3" s="122"/>
      <c r="J3" s="124"/>
      <c r="K3" s="122"/>
    </row>
    <row r="4" spans="1:11" s="109" customFormat="1" ht="17.25" customHeight="1">
      <c r="A4" s="119"/>
      <c r="B4" s="119"/>
      <c r="C4" s="120"/>
      <c r="D4" s="125"/>
      <c r="E4" s="135"/>
      <c r="F4" s="135"/>
      <c r="G4" s="135"/>
      <c r="H4" s="125"/>
      <c r="I4" s="119"/>
      <c r="J4" s="125"/>
      <c r="K4" s="119"/>
    </row>
    <row r="5" spans="1:11" s="109" customFormat="1" ht="21" customHeight="1">
      <c r="A5" s="119"/>
      <c r="B5" s="119"/>
      <c r="C5" s="120"/>
      <c r="D5" s="125"/>
      <c r="E5" s="132" t="s">
        <v>3</v>
      </c>
      <c r="F5" s="132"/>
      <c r="G5" s="132"/>
      <c r="H5" s="20"/>
      <c r="I5" s="132" t="s">
        <v>4</v>
      </c>
      <c r="J5" s="132"/>
      <c r="K5" s="132"/>
    </row>
    <row r="6" spans="1:11" s="109" customFormat="1" ht="21" customHeight="1">
      <c r="A6" s="119"/>
      <c r="B6" s="119"/>
      <c r="C6" s="120"/>
      <c r="D6" s="125"/>
      <c r="E6" s="49" t="s">
        <v>5</v>
      </c>
      <c r="F6" s="125"/>
      <c r="G6" s="49" t="s">
        <v>5</v>
      </c>
      <c r="H6" s="125"/>
      <c r="I6" s="49" t="s">
        <v>5</v>
      </c>
      <c r="J6" s="125"/>
      <c r="K6" s="49" t="s">
        <v>5</v>
      </c>
    </row>
    <row r="7" spans="1:11" s="109" customFormat="1" ht="21" customHeight="1">
      <c r="A7" s="119"/>
      <c r="B7" s="119"/>
      <c r="C7" s="120"/>
      <c r="D7" s="125"/>
      <c r="E7" s="60" t="s">
        <v>7</v>
      </c>
      <c r="F7" s="58"/>
      <c r="G7" s="60" t="s">
        <v>7</v>
      </c>
      <c r="H7" s="58"/>
      <c r="I7" s="60" t="s">
        <v>7</v>
      </c>
      <c r="J7" s="58"/>
      <c r="K7" s="60" t="s">
        <v>7</v>
      </c>
    </row>
    <row r="8" spans="1:11" s="109" customFormat="1" ht="21" customHeight="1">
      <c r="A8" s="119"/>
      <c r="B8" s="119"/>
      <c r="C8" s="120"/>
      <c r="D8" s="120"/>
      <c r="E8" s="22" t="s">
        <v>9</v>
      </c>
      <c r="F8" s="24"/>
      <c r="G8" s="22" t="s">
        <v>10</v>
      </c>
      <c r="H8" s="120"/>
      <c r="I8" s="22" t="s">
        <v>9</v>
      </c>
      <c r="J8" s="24"/>
      <c r="K8" s="22" t="s">
        <v>10</v>
      </c>
    </row>
    <row r="9" spans="1:11" s="109" customFormat="1" ht="21" customHeight="1">
      <c r="A9" s="119"/>
      <c r="B9" s="119"/>
      <c r="C9" s="25" t="s">
        <v>11</v>
      </c>
      <c r="D9" s="103"/>
      <c r="E9" s="53" t="s">
        <v>12</v>
      </c>
      <c r="F9" s="103"/>
      <c r="G9" s="53" t="s">
        <v>12</v>
      </c>
      <c r="H9" s="103"/>
      <c r="I9" s="53" t="s">
        <v>12</v>
      </c>
      <c r="J9" s="103"/>
      <c r="K9" s="53" t="s">
        <v>12</v>
      </c>
    </row>
    <row r="10" spans="1:11" ht="5.0999999999999996" customHeight="1">
      <c r="A10" s="12"/>
      <c r="B10" s="12"/>
      <c r="C10" s="103"/>
      <c r="D10" s="120"/>
      <c r="E10" s="33"/>
      <c r="F10" s="120"/>
      <c r="G10" s="33"/>
      <c r="H10" s="120"/>
      <c r="I10" s="33"/>
      <c r="J10" s="120"/>
      <c r="K10" s="33"/>
    </row>
    <row r="11" spans="1:11" ht="21" customHeight="1">
      <c r="A11" s="12" t="s">
        <v>142</v>
      </c>
      <c r="B11" s="12"/>
      <c r="C11" s="103"/>
      <c r="D11" s="120"/>
      <c r="E11" s="34"/>
      <c r="F11" s="120"/>
      <c r="G11" s="34"/>
      <c r="H11" s="120"/>
      <c r="I11" s="34"/>
      <c r="J11" s="120"/>
      <c r="K11" s="34"/>
    </row>
    <row r="12" spans="1:11" ht="21" customHeight="1">
      <c r="A12" s="12" t="s">
        <v>96</v>
      </c>
      <c r="D12" s="126"/>
      <c r="E12" s="127">
        <f>'PL 7-8 (9M)'!F36</f>
        <v>29048512</v>
      </c>
      <c r="F12" s="126"/>
      <c r="G12" s="127">
        <v>24062263</v>
      </c>
      <c r="H12" s="126"/>
      <c r="I12" s="127">
        <f>'PL 7-8 (9M)'!J36</f>
        <v>29059888</v>
      </c>
      <c r="J12" s="126"/>
      <c r="K12" s="127">
        <v>24062263</v>
      </c>
    </row>
    <row r="13" spans="1:11" ht="21" customHeight="1">
      <c r="A13" s="14" t="s">
        <v>143</v>
      </c>
      <c r="D13" s="126"/>
      <c r="E13" s="34"/>
      <c r="F13" s="126"/>
      <c r="G13" s="34"/>
      <c r="H13" s="126"/>
      <c r="I13" s="34"/>
      <c r="J13" s="126"/>
      <c r="K13" s="34"/>
    </row>
    <row r="14" spans="1:11" ht="21" customHeight="1">
      <c r="B14" s="14" t="s">
        <v>90</v>
      </c>
      <c r="D14" s="126"/>
      <c r="E14" s="34">
        <v>-808798</v>
      </c>
      <c r="F14" s="126"/>
      <c r="G14" s="34">
        <v>-125401</v>
      </c>
      <c r="H14" s="126"/>
      <c r="I14" s="34">
        <v>-808798</v>
      </c>
      <c r="J14" s="126"/>
      <c r="K14" s="34">
        <v>-125401</v>
      </c>
    </row>
    <row r="15" spans="1:11" ht="21" customHeight="1">
      <c r="B15" s="14" t="s">
        <v>144</v>
      </c>
      <c r="D15" s="120"/>
      <c r="E15" s="34">
        <v>4975384</v>
      </c>
      <c r="F15" s="120"/>
      <c r="G15" s="34">
        <v>4945681</v>
      </c>
      <c r="H15" s="120"/>
      <c r="I15" s="34">
        <v>4975384</v>
      </c>
      <c r="J15" s="120"/>
      <c r="K15" s="34">
        <v>4945681</v>
      </c>
    </row>
    <row r="16" spans="1:11" ht="21" customHeight="1">
      <c r="B16" s="14" t="s">
        <v>145</v>
      </c>
      <c r="D16" s="120"/>
      <c r="E16" s="34">
        <v>-2361</v>
      </c>
      <c r="F16" s="126"/>
      <c r="G16" s="34">
        <v>-257386</v>
      </c>
      <c r="H16" s="120"/>
      <c r="I16" s="34">
        <v>-2361</v>
      </c>
      <c r="J16" s="126"/>
      <c r="K16" s="34">
        <v>-257386</v>
      </c>
    </row>
    <row r="17" spans="1:11" ht="21" customHeight="1">
      <c r="B17" s="14" t="s">
        <v>146</v>
      </c>
      <c r="D17" s="120"/>
      <c r="E17" s="34">
        <v>1449060</v>
      </c>
      <c r="F17" s="120"/>
      <c r="G17" s="34">
        <v>-626025</v>
      </c>
      <c r="H17" s="120"/>
      <c r="I17" s="34">
        <v>1449060</v>
      </c>
      <c r="J17" s="120"/>
      <c r="K17" s="34">
        <v>-626025</v>
      </c>
    </row>
    <row r="18" spans="1:11" ht="21" customHeight="1">
      <c r="B18" s="14" t="s">
        <v>147</v>
      </c>
      <c r="D18" s="120"/>
      <c r="E18" s="34">
        <v>-43546</v>
      </c>
      <c r="F18" s="120"/>
      <c r="G18" s="34">
        <v>1138230</v>
      </c>
      <c r="H18" s="120"/>
      <c r="I18" s="34">
        <v>-43546</v>
      </c>
      <c r="J18" s="120"/>
      <c r="K18" s="34">
        <v>1138230</v>
      </c>
    </row>
    <row r="19" spans="1:11" ht="21" customHeight="1">
      <c r="B19" s="14" t="s">
        <v>148</v>
      </c>
      <c r="D19" s="120"/>
      <c r="E19" s="34">
        <v>-16764</v>
      </c>
      <c r="F19" s="120"/>
      <c r="G19" s="34">
        <v>-200940</v>
      </c>
      <c r="H19" s="120"/>
      <c r="I19" s="34">
        <v>-16764</v>
      </c>
      <c r="J19" s="120"/>
      <c r="K19" s="34">
        <v>-200940</v>
      </c>
    </row>
    <row r="20" spans="1:11" ht="21" customHeight="1">
      <c r="B20" s="14" t="s">
        <v>149</v>
      </c>
      <c r="D20" s="120"/>
      <c r="E20" s="34"/>
      <c r="F20" s="120"/>
      <c r="H20" s="120"/>
      <c r="I20" s="34"/>
      <c r="J20" s="120"/>
      <c r="K20" s="34"/>
    </row>
    <row r="21" spans="1:11" ht="21" customHeight="1">
      <c r="B21" s="14" t="s">
        <v>150</v>
      </c>
      <c r="D21" s="120"/>
      <c r="E21" s="34">
        <v>0</v>
      </c>
      <c r="F21" s="120"/>
      <c r="G21" s="34">
        <v>97515</v>
      </c>
      <c r="H21" s="120"/>
      <c r="I21" s="34">
        <v>0</v>
      </c>
      <c r="J21" s="120"/>
      <c r="K21" s="34">
        <v>97515</v>
      </c>
    </row>
    <row r="22" spans="1:11" ht="21" customHeight="1">
      <c r="B22" s="14" t="s">
        <v>151</v>
      </c>
      <c r="D22" s="120"/>
      <c r="E22" s="34">
        <v>0</v>
      </c>
      <c r="F22" s="120"/>
      <c r="G22" s="34">
        <v>-32230</v>
      </c>
      <c r="H22" s="120"/>
      <c r="I22" s="34">
        <v>0</v>
      </c>
      <c r="J22" s="120"/>
      <c r="K22" s="34">
        <v>-32230</v>
      </c>
    </row>
    <row r="23" spans="1:11" ht="21" customHeight="1">
      <c r="B23" s="14" t="s">
        <v>152</v>
      </c>
      <c r="D23" s="120"/>
      <c r="E23" s="34">
        <v>35334</v>
      </c>
      <c r="F23" s="120"/>
      <c r="G23" s="34">
        <v>0</v>
      </c>
      <c r="H23" s="120"/>
      <c r="I23" s="34">
        <v>35334</v>
      </c>
      <c r="J23" s="120"/>
      <c r="K23" s="34">
        <v>0</v>
      </c>
    </row>
    <row r="24" spans="1:11" ht="21" customHeight="1">
      <c r="B24" s="14" t="s">
        <v>153</v>
      </c>
      <c r="D24" s="120"/>
    </row>
    <row r="25" spans="1:11" ht="21" customHeight="1">
      <c r="B25" s="14" t="s">
        <v>154</v>
      </c>
      <c r="D25" s="120"/>
      <c r="E25" s="34">
        <v>3065</v>
      </c>
      <c r="F25" s="120"/>
      <c r="G25" s="34">
        <v>0</v>
      </c>
      <c r="H25" s="120"/>
      <c r="I25" s="34">
        <v>0</v>
      </c>
      <c r="J25" s="120"/>
      <c r="K25" s="34">
        <v>0</v>
      </c>
    </row>
    <row r="26" spans="1:11" ht="21" customHeight="1">
      <c r="B26" s="14" t="s">
        <v>155</v>
      </c>
      <c r="D26" s="120"/>
      <c r="E26" s="34">
        <v>-920489</v>
      </c>
      <c r="F26" s="120"/>
      <c r="G26" s="34">
        <v>-600146</v>
      </c>
      <c r="H26" s="120"/>
      <c r="I26" s="34">
        <v>-920489</v>
      </c>
      <c r="J26" s="120"/>
      <c r="K26" s="34">
        <v>-600146</v>
      </c>
    </row>
    <row r="27" spans="1:11" ht="21" customHeight="1">
      <c r="B27" s="14" t="s">
        <v>95</v>
      </c>
      <c r="D27" s="120"/>
      <c r="E27" s="34">
        <v>1566045</v>
      </c>
      <c r="F27" s="120"/>
      <c r="G27" s="34">
        <v>1098608</v>
      </c>
      <c r="H27" s="120"/>
      <c r="I27" s="34">
        <v>1566045</v>
      </c>
      <c r="J27" s="120"/>
      <c r="K27" s="34">
        <v>1098608</v>
      </c>
    </row>
    <row r="28" spans="1:11" ht="21" customHeight="1">
      <c r="B28" s="14" t="s">
        <v>156</v>
      </c>
      <c r="C28" s="13">
        <v>20</v>
      </c>
      <c r="D28" s="126"/>
      <c r="E28" s="34">
        <v>348816</v>
      </c>
      <c r="F28" s="126"/>
      <c r="G28" s="34">
        <v>176964</v>
      </c>
      <c r="H28" s="126"/>
      <c r="I28" s="34">
        <v>348816</v>
      </c>
      <c r="J28" s="126"/>
      <c r="K28" s="34">
        <v>176964</v>
      </c>
    </row>
    <row r="29" spans="1:11" ht="21" customHeight="1">
      <c r="B29" s="14" t="s">
        <v>213</v>
      </c>
      <c r="D29" s="126"/>
      <c r="E29" s="36">
        <v>446999</v>
      </c>
      <c r="F29" s="126"/>
      <c r="G29" s="36">
        <v>511058</v>
      </c>
      <c r="H29" s="126"/>
      <c r="I29" s="36">
        <v>446999</v>
      </c>
      <c r="J29" s="126"/>
      <c r="K29" s="36">
        <v>511058</v>
      </c>
    </row>
    <row r="30" spans="1:11" ht="5.0999999999999996" customHeight="1">
      <c r="D30" s="126"/>
      <c r="E30" s="34"/>
      <c r="F30" s="126"/>
      <c r="G30" s="34"/>
      <c r="H30" s="126"/>
      <c r="I30" s="34"/>
      <c r="J30" s="126"/>
      <c r="K30" s="34"/>
    </row>
    <row r="31" spans="1:11" ht="21" customHeight="1">
      <c r="D31" s="126"/>
      <c r="E31" s="69">
        <f>SUM(E12:E29)</f>
        <v>36081257</v>
      </c>
      <c r="F31" s="126"/>
      <c r="G31" s="69">
        <f>SUM(G12:G29)</f>
        <v>30188191</v>
      </c>
      <c r="H31" s="126"/>
      <c r="I31" s="69">
        <f>SUM(I12:I29)</f>
        <v>36089568</v>
      </c>
      <c r="J31" s="126"/>
      <c r="K31" s="69">
        <f>SUM(K12:K29)</f>
        <v>30188191</v>
      </c>
    </row>
    <row r="32" spans="1:11" ht="21" customHeight="1">
      <c r="A32" s="67" t="s">
        <v>157</v>
      </c>
      <c r="D32" s="126"/>
      <c r="E32" s="34"/>
      <c r="F32" s="126"/>
      <c r="G32" s="34"/>
      <c r="H32" s="126"/>
      <c r="I32" s="34"/>
      <c r="J32" s="126"/>
      <c r="K32" s="34"/>
    </row>
    <row r="33" spans="1:11" ht="21" customHeight="1">
      <c r="B33" s="14" t="s">
        <v>158</v>
      </c>
      <c r="D33" s="126"/>
      <c r="E33" s="34">
        <v>27765755</v>
      </c>
      <c r="F33" s="126"/>
      <c r="G33" s="34">
        <v>143033375</v>
      </c>
      <c r="H33" s="126"/>
      <c r="I33" s="34">
        <v>27765800</v>
      </c>
      <c r="J33" s="126"/>
      <c r="K33" s="34">
        <v>143033375</v>
      </c>
    </row>
    <row r="34" spans="1:11" ht="21" customHeight="1">
      <c r="B34" s="14" t="s">
        <v>192</v>
      </c>
      <c r="D34" s="126"/>
      <c r="E34" s="34">
        <v>-23351181</v>
      </c>
      <c r="F34" s="126"/>
      <c r="G34" s="34">
        <v>-45872758</v>
      </c>
      <c r="H34" s="126"/>
      <c r="I34" s="34">
        <v>-23351181</v>
      </c>
      <c r="J34" s="126"/>
      <c r="K34" s="34">
        <v>-45872758</v>
      </c>
    </row>
    <row r="35" spans="1:11" ht="21" customHeight="1">
      <c r="B35" s="14" t="s">
        <v>19</v>
      </c>
      <c r="D35" s="126"/>
      <c r="E35" s="34">
        <v>-7313569</v>
      </c>
      <c r="F35" s="126"/>
      <c r="G35" s="34">
        <v>-2365628</v>
      </c>
      <c r="H35" s="126"/>
      <c r="I35" s="34">
        <v>-7313569</v>
      </c>
      <c r="J35" s="126"/>
      <c r="K35" s="34">
        <v>-2365628</v>
      </c>
    </row>
    <row r="36" spans="1:11" ht="21" customHeight="1">
      <c r="B36" s="14" t="s">
        <v>21</v>
      </c>
      <c r="D36" s="126"/>
      <c r="E36" s="34">
        <v>539098</v>
      </c>
      <c r="F36" s="126"/>
      <c r="G36" s="34">
        <v>-1204462</v>
      </c>
      <c r="H36" s="126"/>
      <c r="I36" s="34">
        <v>539098</v>
      </c>
      <c r="J36" s="126"/>
      <c r="K36" s="34">
        <v>-1204462</v>
      </c>
    </row>
    <row r="37" spans="1:11" ht="21" customHeight="1">
      <c r="B37" s="14" t="s">
        <v>24</v>
      </c>
      <c r="D37" s="126"/>
      <c r="E37" s="34">
        <v>-6200000</v>
      </c>
      <c r="F37" s="126"/>
      <c r="G37" s="34">
        <v>-5112000</v>
      </c>
      <c r="H37" s="126"/>
      <c r="I37" s="34">
        <v>-6200000</v>
      </c>
      <c r="J37" s="126"/>
      <c r="K37" s="34">
        <v>-5112000</v>
      </c>
    </row>
    <row r="38" spans="1:11" ht="21" customHeight="1">
      <c r="B38" s="14" t="s">
        <v>31</v>
      </c>
      <c r="D38" s="126"/>
      <c r="E38" s="34">
        <v>-6348</v>
      </c>
      <c r="F38" s="126"/>
      <c r="G38" s="34">
        <v>195472</v>
      </c>
      <c r="H38" s="126"/>
      <c r="I38" s="34">
        <v>-6348</v>
      </c>
      <c r="J38" s="126"/>
      <c r="K38" s="34">
        <v>195472</v>
      </c>
    </row>
    <row r="39" spans="1:11" ht="21" customHeight="1">
      <c r="B39" s="14" t="s">
        <v>37</v>
      </c>
      <c r="D39" s="126"/>
      <c r="E39" s="34">
        <v>-5267317</v>
      </c>
      <c r="F39" s="126"/>
      <c r="G39" s="34">
        <v>-78080124</v>
      </c>
      <c r="H39" s="126"/>
      <c r="I39" s="34">
        <v>-5267317</v>
      </c>
      <c r="J39" s="126"/>
      <c r="K39" s="34">
        <v>-78080124</v>
      </c>
    </row>
    <row r="40" spans="1:11" ht="21" customHeight="1">
      <c r="B40" s="14" t="s">
        <v>38</v>
      </c>
      <c r="D40" s="126"/>
      <c r="E40" s="34">
        <v>4967607</v>
      </c>
      <c r="F40" s="126"/>
      <c r="G40" s="34">
        <v>2281022</v>
      </c>
      <c r="H40" s="126"/>
      <c r="I40" s="34">
        <v>4967607</v>
      </c>
      <c r="J40" s="126"/>
      <c r="K40" s="34">
        <v>2281022</v>
      </c>
    </row>
    <row r="41" spans="1:11" ht="21" customHeight="1">
      <c r="B41" s="14" t="s">
        <v>44</v>
      </c>
      <c r="D41" s="126"/>
      <c r="E41" s="36">
        <v>282569</v>
      </c>
      <c r="F41" s="126"/>
      <c r="G41" s="36">
        <v>99366</v>
      </c>
      <c r="H41" s="126"/>
      <c r="I41" s="36">
        <v>282569</v>
      </c>
      <c r="J41" s="126"/>
      <c r="K41" s="36">
        <v>99366</v>
      </c>
    </row>
    <row r="42" spans="1:11" ht="5.0999999999999996" customHeight="1">
      <c r="D42" s="126"/>
      <c r="E42" s="34"/>
      <c r="F42" s="126"/>
      <c r="G42" s="34"/>
      <c r="H42" s="126"/>
      <c r="I42" s="34"/>
      <c r="J42" s="126"/>
      <c r="K42" s="34"/>
    </row>
    <row r="43" spans="1:11" ht="21" customHeight="1">
      <c r="A43" s="14" t="s">
        <v>159</v>
      </c>
      <c r="D43" s="126"/>
      <c r="E43" s="34">
        <f>SUM(E31:E41)</f>
        <v>27497871</v>
      </c>
      <c r="F43" s="126"/>
      <c r="G43" s="34">
        <f>SUM(G31:G41)</f>
        <v>43162454</v>
      </c>
      <c r="H43" s="126"/>
      <c r="I43" s="34">
        <f>SUM(I31:I41)</f>
        <v>27506227</v>
      </c>
      <c r="J43" s="126"/>
      <c r="K43" s="34">
        <f>SUM(K31:K41)</f>
        <v>43162454</v>
      </c>
    </row>
    <row r="44" spans="1:11" ht="21" customHeight="1">
      <c r="A44" s="14" t="s">
        <v>160</v>
      </c>
      <c r="D44" s="126"/>
      <c r="E44" s="34">
        <v>-6393988</v>
      </c>
      <c r="F44" s="126"/>
      <c r="G44" s="34">
        <v>-9645156</v>
      </c>
      <c r="H44" s="126"/>
      <c r="I44" s="34">
        <v>-6393988</v>
      </c>
      <c r="J44" s="126"/>
      <c r="K44" s="34">
        <v>-9645156</v>
      </c>
    </row>
    <row r="45" spans="1:11" ht="21" customHeight="1">
      <c r="A45" s="14" t="s">
        <v>155</v>
      </c>
      <c r="D45" s="126"/>
      <c r="E45" s="36">
        <v>1010609</v>
      </c>
      <c r="F45" s="126"/>
      <c r="G45" s="36">
        <v>600146</v>
      </c>
      <c r="H45" s="126"/>
      <c r="I45" s="36">
        <v>1010609</v>
      </c>
      <c r="J45" s="126"/>
      <c r="K45" s="36">
        <v>600146</v>
      </c>
    </row>
    <row r="46" spans="1:11" ht="5.0999999999999996" customHeight="1">
      <c r="D46" s="126"/>
      <c r="E46" s="34"/>
      <c r="F46" s="126"/>
      <c r="G46" s="34"/>
      <c r="H46" s="126"/>
      <c r="I46" s="34"/>
      <c r="J46" s="126"/>
      <c r="K46" s="34"/>
    </row>
    <row r="47" spans="1:11" ht="21" customHeight="1">
      <c r="A47" s="12" t="s">
        <v>161</v>
      </c>
      <c r="B47" s="12"/>
      <c r="C47" s="47"/>
      <c r="D47" s="126"/>
      <c r="E47" s="68">
        <f>SUM(E43:E45)</f>
        <v>22114492</v>
      </c>
      <c r="F47" s="126"/>
      <c r="G47" s="68">
        <f>SUM(G43:G45)</f>
        <v>34117444</v>
      </c>
      <c r="H47" s="126"/>
      <c r="I47" s="68">
        <f>SUM(I43:I45)</f>
        <v>22122848</v>
      </c>
      <c r="J47" s="126"/>
      <c r="K47" s="68">
        <f>SUM(K43:K45)</f>
        <v>34117444</v>
      </c>
    </row>
    <row r="48" spans="1:11" ht="21" customHeight="1">
      <c r="A48" s="12"/>
      <c r="B48" s="12"/>
      <c r="C48" s="47"/>
      <c r="D48" s="126"/>
      <c r="E48" s="69"/>
      <c r="F48" s="126"/>
      <c r="G48" s="69"/>
      <c r="H48" s="126"/>
      <c r="I48" s="69"/>
      <c r="J48" s="126"/>
      <c r="K48" s="69"/>
    </row>
    <row r="49" spans="1:11" ht="21" customHeight="1">
      <c r="A49" s="12"/>
      <c r="B49" s="12"/>
      <c r="C49" s="47"/>
      <c r="D49" s="126"/>
      <c r="E49" s="69"/>
      <c r="F49" s="126"/>
      <c r="G49" s="69"/>
      <c r="H49" s="126"/>
      <c r="I49" s="69"/>
      <c r="J49" s="126"/>
      <c r="K49" s="69"/>
    </row>
    <row r="50" spans="1:11" ht="21" customHeight="1">
      <c r="A50" s="12"/>
      <c r="B50" s="12"/>
      <c r="C50" s="47"/>
      <c r="D50" s="126"/>
      <c r="E50" s="69"/>
      <c r="F50" s="126"/>
      <c r="G50" s="69"/>
      <c r="H50" s="126"/>
      <c r="I50" s="69"/>
      <c r="J50" s="126"/>
      <c r="K50" s="69"/>
    </row>
    <row r="51" spans="1:11" ht="6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ht="21.9" customHeight="1">
      <c r="A52" s="128" t="str">
        <f>+'EQ 10 (Separate)'!A30</f>
        <v>หมายเหตุประกอบข้อมูลทางการเงินเป็นส่วนหนึ่งของข้อมูลทางการเงินระหว่างกาลนี้</v>
      </c>
      <c r="B52" s="128"/>
      <c r="C52" s="17"/>
      <c r="D52" s="129"/>
      <c r="E52" s="40"/>
      <c r="F52" s="129"/>
      <c r="G52" s="40"/>
      <c r="H52" s="129"/>
      <c r="I52" s="40"/>
      <c r="J52" s="129"/>
      <c r="K52" s="40"/>
    </row>
    <row r="53" spans="1:11" s="109" customFormat="1" ht="21.75" customHeight="1">
      <c r="A53" s="119" t="str">
        <f>+A1</f>
        <v>บริษัท อิทธิฤทธิ์ ไนซ์ คอร์ปอเรชั่น จำกัด (มหาชน)</v>
      </c>
      <c r="B53" s="119"/>
      <c r="C53" s="120"/>
      <c r="D53" s="12"/>
      <c r="E53" s="119"/>
      <c r="F53" s="12"/>
      <c r="G53" s="119"/>
      <c r="H53" s="12"/>
      <c r="I53" s="119"/>
      <c r="J53" s="12"/>
      <c r="K53" s="119"/>
    </row>
    <row r="54" spans="1:11" s="109" customFormat="1" ht="21.75" customHeight="1">
      <c r="A54" s="119" t="s">
        <v>141</v>
      </c>
      <c r="B54" s="119"/>
      <c r="C54" s="120"/>
      <c r="D54" s="121"/>
      <c r="E54" s="119"/>
      <c r="F54" s="121"/>
      <c r="G54" s="119"/>
      <c r="H54" s="121"/>
      <c r="I54" s="119"/>
      <c r="J54" s="121"/>
      <c r="K54" s="119"/>
    </row>
    <row r="55" spans="1:11" s="109" customFormat="1" ht="21.75" customHeight="1">
      <c r="A55" s="122" t="str">
        <f>+A3</f>
        <v>สำหรับรอบระยะเวลาเก้าเดือนสิ้นสุดวันที่ 30 กันยายน พ.ศ. 2568</v>
      </c>
      <c r="B55" s="122"/>
      <c r="C55" s="123"/>
      <c r="D55" s="124"/>
      <c r="E55" s="122"/>
      <c r="F55" s="124"/>
      <c r="G55" s="122"/>
      <c r="H55" s="124"/>
      <c r="I55" s="122"/>
      <c r="J55" s="124"/>
      <c r="K55" s="122"/>
    </row>
    <row r="56" spans="1:11" s="109" customFormat="1" ht="21" customHeight="1">
      <c r="A56" s="119"/>
      <c r="B56" s="119"/>
      <c r="C56" s="120"/>
      <c r="D56" s="125"/>
      <c r="E56" s="136"/>
      <c r="F56" s="136"/>
      <c r="G56" s="136"/>
      <c r="H56" s="125"/>
      <c r="I56" s="119"/>
      <c r="J56" s="125"/>
      <c r="K56" s="119"/>
    </row>
    <row r="57" spans="1:11" s="109" customFormat="1" ht="21" customHeight="1">
      <c r="A57" s="119"/>
      <c r="B57" s="119"/>
      <c r="C57" s="120"/>
      <c r="D57" s="125"/>
      <c r="E57" s="132" t="s">
        <v>3</v>
      </c>
      <c r="F57" s="132"/>
      <c r="G57" s="132"/>
      <c r="H57" s="20"/>
      <c r="I57" s="132" t="s">
        <v>4</v>
      </c>
      <c r="J57" s="132"/>
      <c r="K57" s="132"/>
    </row>
    <row r="58" spans="1:11" s="109" customFormat="1" ht="21" customHeight="1">
      <c r="A58" s="119"/>
      <c r="B58" s="119"/>
      <c r="C58" s="120"/>
      <c r="D58" s="125"/>
      <c r="E58" s="49" t="s">
        <v>5</v>
      </c>
      <c r="F58" s="125"/>
      <c r="G58" s="49" t="s">
        <v>5</v>
      </c>
      <c r="H58" s="125"/>
      <c r="I58" s="49" t="s">
        <v>5</v>
      </c>
      <c r="J58" s="125"/>
      <c r="K58" s="49" t="s">
        <v>5</v>
      </c>
    </row>
    <row r="59" spans="1:11" s="109" customFormat="1" ht="21" customHeight="1">
      <c r="A59" s="119"/>
      <c r="B59" s="119"/>
      <c r="C59" s="120"/>
      <c r="D59" s="125"/>
      <c r="E59" s="60" t="s">
        <v>7</v>
      </c>
      <c r="F59" s="58"/>
      <c r="G59" s="60" t="s">
        <v>7</v>
      </c>
      <c r="H59" s="58"/>
      <c r="I59" s="60" t="s">
        <v>7</v>
      </c>
      <c r="J59" s="58"/>
      <c r="K59" s="60" t="s">
        <v>7</v>
      </c>
    </row>
    <row r="60" spans="1:11" s="109" customFormat="1" ht="21" customHeight="1">
      <c r="A60" s="119"/>
      <c r="B60" s="119"/>
      <c r="C60" s="120"/>
      <c r="D60" s="120"/>
      <c r="E60" s="22" t="s">
        <v>9</v>
      </c>
      <c r="F60" s="24"/>
      <c r="G60" s="22" t="s">
        <v>10</v>
      </c>
      <c r="H60" s="120"/>
      <c r="I60" s="22" t="s">
        <v>9</v>
      </c>
      <c r="J60" s="24"/>
      <c r="K60" s="22" t="s">
        <v>10</v>
      </c>
    </row>
    <row r="61" spans="1:11" s="109" customFormat="1" ht="21" customHeight="1">
      <c r="A61" s="119"/>
      <c r="B61" s="119"/>
      <c r="C61" s="25" t="s">
        <v>11</v>
      </c>
      <c r="D61" s="103"/>
      <c r="E61" s="53" t="s">
        <v>12</v>
      </c>
      <c r="F61" s="103"/>
      <c r="G61" s="53" t="s">
        <v>12</v>
      </c>
      <c r="H61" s="103"/>
      <c r="I61" s="53" t="s">
        <v>12</v>
      </c>
      <c r="J61" s="103"/>
      <c r="K61" s="53" t="s">
        <v>12</v>
      </c>
    </row>
    <row r="62" spans="1:11" ht="6" customHeight="1">
      <c r="A62" s="12"/>
      <c r="B62" s="12"/>
      <c r="C62" s="103"/>
      <c r="D62" s="120"/>
      <c r="E62" s="33"/>
      <c r="F62" s="120"/>
      <c r="G62" s="33"/>
      <c r="H62" s="120"/>
      <c r="I62" s="33"/>
      <c r="J62" s="120"/>
      <c r="K62" s="33"/>
    </row>
    <row r="63" spans="1:11" ht="21" customHeight="1">
      <c r="A63" s="110" t="s">
        <v>162</v>
      </c>
      <c r="B63" s="130"/>
      <c r="D63" s="126"/>
      <c r="E63" s="33"/>
      <c r="F63" s="126"/>
      <c r="G63" s="33"/>
      <c r="H63" s="126"/>
      <c r="I63" s="33"/>
      <c r="J63" s="126"/>
      <c r="K63" s="33"/>
    </row>
    <row r="64" spans="1:11" ht="21" customHeight="1">
      <c r="A64" s="130" t="s">
        <v>163</v>
      </c>
      <c r="B64" s="130"/>
      <c r="D64" s="126"/>
      <c r="E64" s="33">
        <v>-1000000</v>
      </c>
      <c r="F64" s="126"/>
      <c r="G64" s="33">
        <v>-208765</v>
      </c>
      <c r="H64" s="126"/>
      <c r="I64" s="33">
        <v>-1000000</v>
      </c>
      <c r="J64" s="126"/>
      <c r="K64" s="33">
        <v>-208765</v>
      </c>
    </row>
    <row r="65" spans="1:11" ht="21" customHeight="1">
      <c r="A65" s="130" t="s">
        <v>164</v>
      </c>
      <c r="B65" s="130"/>
      <c r="C65" s="13">
        <v>14</v>
      </c>
      <c r="D65" s="126"/>
      <c r="E65" s="33">
        <v>0</v>
      </c>
      <c r="F65" s="126"/>
      <c r="G65" s="33">
        <v>0</v>
      </c>
      <c r="H65" s="126"/>
      <c r="I65" s="33">
        <v>-637500</v>
      </c>
      <c r="J65" s="126"/>
      <c r="K65" s="33">
        <v>0</v>
      </c>
    </row>
    <row r="66" spans="1:11" ht="21" customHeight="1">
      <c r="A66" s="130" t="s">
        <v>165</v>
      </c>
      <c r="B66" s="130"/>
      <c r="D66" s="126"/>
      <c r="E66" s="33">
        <v>0</v>
      </c>
      <c r="F66" s="126"/>
      <c r="G66" s="33">
        <v>-2880000</v>
      </c>
      <c r="H66" s="126"/>
      <c r="I66" s="33">
        <v>0</v>
      </c>
      <c r="J66" s="126"/>
      <c r="K66" s="33">
        <v>-2880000</v>
      </c>
    </row>
    <row r="67" spans="1:11" ht="21" customHeight="1">
      <c r="A67" s="130" t="s">
        <v>166</v>
      </c>
      <c r="B67" s="130"/>
      <c r="C67" s="13">
        <v>16</v>
      </c>
      <c r="D67" s="126"/>
      <c r="E67" s="33">
        <v>-939625</v>
      </c>
      <c r="F67" s="126"/>
      <c r="G67" s="33">
        <v>-2028047</v>
      </c>
      <c r="H67" s="126"/>
      <c r="I67" s="33">
        <v>-939625</v>
      </c>
      <c r="J67" s="126"/>
      <c r="K67" s="33">
        <v>-2028047</v>
      </c>
    </row>
    <row r="68" spans="1:11" ht="21" customHeight="1">
      <c r="A68" s="130" t="s">
        <v>167</v>
      </c>
      <c r="B68" s="130"/>
      <c r="D68" s="126"/>
      <c r="E68" s="33">
        <v>6601</v>
      </c>
      <c r="F68" s="126"/>
      <c r="G68" s="33">
        <v>367757</v>
      </c>
      <c r="H68" s="126"/>
      <c r="I68" s="33">
        <v>6601</v>
      </c>
      <c r="J68" s="126"/>
      <c r="K68" s="33">
        <v>367757</v>
      </c>
    </row>
    <row r="69" spans="1:11" ht="21" customHeight="1">
      <c r="A69" s="130" t="s">
        <v>168</v>
      </c>
      <c r="B69" s="130"/>
      <c r="D69" s="126"/>
      <c r="E69" s="33">
        <v>0</v>
      </c>
      <c r="F69" s="126"/>
      <c r="G69" s="33">
        <v>-180100</v>
      </c>
      <c r="H69" s="126"/>
      <c r="I69" s="33">
        <v>0</v>
      </c>
      <c r="J69" s="126"/>
      <c r="K69" s="33">
        <v>-180100</v>
      </c>
    </row>
    <row r="70" spans="1:11" ht="21" customHeight="1">
      <c r="A70" s="130" t="s">
        <v>169</v>
      </c>
      <c r="B70" s="130"/>
      <c r="D70" s="126"/>
      <c r="E70" s="33">
        <v>0</v>
      </c>
      <c r="F70" s="126"/>
      <c r="G70" s="33">
        <v>32230</v>
      </c>
      <c r="H70" s="126"/>
      <c r="I70" s="33">
        <v>0</v>
      </c>
      <c r="J70" s="126"/>
      <c r="K70" s="33">
        <v>32230</v>
      </c>
    </row>
    <row r="71" spans="1:11" ht="21" customHeight="1">
      <c r="A71" s="130" t="s">
        <v>170</v>
      </c>
      <c r="B71" s="130"/>
      <c r="D71" s="126"/>
      <c r="E71" s="33">
        <v>387726</v>
      </c>
      <c r="F71" s="126"/>
      <c r="G71" s="33">
        <v>0</v>
      </c>
      <c r="H71" s="126"/>
      <c r="I71" s="33">
        <v>387726</v>
      </c>
      <c r="J71" s="126"/>
      <c r="K71" s="33">
        <v>0</v>
      </c>
    </row>
    <row r="72" spans="1:11" ht="21" customHeight="1">
      <c r="A72" s="130" t="s">
        <v>18</v>
      </c>
      <c r="B72" s="130"/>
      <c r="C72" s="13">
        <v>11</v>
      </c>
      <c r="D72" s="126"/>
      <c r="E72" s="40">
        <v>-8612500</v>
      </c>
      <c r="F72" s="126"/>
      <c r="G72" s="40">
        <v>0</v>
      </c>
      <c r="H72" s="126"/>
      <c r="I72" s="40">
        <v>-8612500</v>
      </c>
      <c r="J72" s="126"/>
      <c r="K72" s="40">
        <v>0</v>
      </c>
    </row>
    <row r="73" spans="1:11" ht="6" customHeight="1">
      <c r="A73" s="130"/>
      <c r="B73" s="130"/>
      <c r="D73" s="126"/>
      <c r="E73" s="33"/>
      <c r="F73" s="126"/>
      <c r="G73" s="33"/>
      <c r="H73" s="126"/>
      <c r="I73" s="33"/>
      <c r="J73" s="126"/>
      <c r="K73" s="33"/>
    </row>
    <row r="74" spans="1:11" ht="21" customHeight="1">
      <c r="A74" s="110" t="s">
        <v>171</v>
      </c>
      <c r="B74" s="130"/>
      <c r="D74" s="126"/>
      <c r="E74" s="40">
        <f>SUM(E64:E72)</f>
        <v>-10157798</v>
      </c>
      <c r="F74" s="126"/>
      <c r="G74" s="40">
        <f>SUM(G64:G72)</f>
        <v>-4896925</v>
      </c>
      <c r="H74" s="126"/>
      <c r="I74" s="40">
        <f>SUM(I64:I72)</f>
        <v>-10795298</v>
      </c>
      <c r="J74" s="126"/>
      <c r="K74" s="40">
        <f>SUM(K64:K72)</f>
        <v>-4896925</v>
      </c>
    </row>
    <row r="75" spans="1:11" ht="20.100000000000001" customHeight="1">
      <c r="A75" s="130"/>
      <c r="B75" s="130"/>
      <c r="D75" s="126"/>
      <c r="E75" s="33"/>
      <c r="F75" s="126"/>
      <c r="G75" s="33"/>
      <c r="H75" s="126"/>
      <c r="I75" s="33"/>
      <c r="J75" s="126"/>
      <c r="K75" s="33"/>
    </row>
    <row r="76" spans="1:11" ht="21" customHeight="1">
      <c r="A76" s="12" t="s">
        <v>172</v>
      </c>
      <c r="B76" s="12"/>
      <c r="C76" s="103"/>
      <c r="D76" s="126"/>
      <c r="E76" s="34"/>
      <c r="F76" s="126"/>
      <c r="G76" s="34"/>
      <c r="H76" s="126"/>
      <c r="I76" s="34"/>
      <c r="J76" s="126"/>
      <c r="K76" s="34"/>
    </row>
    <row r="77" spans="1:11" ht="21" customHeight="1">
      <c r="A77" s="130" t="s">
        <v>173</v>
      </c>
      <c r="B77" s="130"/>
      <c r="C77" s="13">
        <v>21</v>
      </c>
      <c r="D77" s="126"/>
      <c r="E77" s="33">
        <v>280000</v>
      </c>
      <c r="F77" s="126"/>
      <c r="G77" s="33">
        <v>0</v>
      </c>
      <c r="H77" s="126"/>
      <c r="I77" s="33">
        <v>280000</v>
      </c>
      <c r="J77" s="126"/>
      <c r="K77" s="33">
        <v>0</v>
      </c>
    </row>
    <row r="78" spans="1:11" ht="21" customHeight="1">
      <c r="A78" s="130" t="s">
        <v>174</v>
      </c>
      <c r="B78" s="130"/>
      <c r="D78" s="126"/>
      <c r="E78" s="33">
        <v>0</v>
      </c>
      <c r="F78" s="126"/>
      <c r="G78" s="33">
        <v>10000000</v>
      </c>
      <c r="H78" s="126"/>
      <c r="I78" s="33">
        <v>0</v>
      </c>
      <c r="J78" s="126"/>
      <c r="K78" s="33">
        <v>10000000</v>
      </c>
    </row>
    <row r="79" spans="1:11" ht="21" customHeight="1">
      <c r="A79" s="130" t="s">
        <v>175</v>
      </c>
      <c r="B79" s="130"/>
      <c r="D79" s="126"/>
      <c r="E79" s="33"/>
      <c r="F79" s="126"/>
      <c r="G79" s="33"/>
      <c r="H79" s="126"/>
      <c r="I79" s="33"/>
      <c r="J79" s="126"/>
      <c r="K79" s="33"/>
    </row>
    <row r="80" spans="1:11" ht="21" customHeight="1">
      <c r="A80" s="130"/>
      <c r="B80" s="130" t="s">
        <v>176</v>
      </c>
      <c r="D80" s="126"/>
      <c r="E80" s="33">
        <v>0</v>
      </c>
      <c r="F80" s="126"/>
      <c r="G80" s="33">
        <v>-105010</v>
      </c>
      <c r="H80" s="126"/>
      <c r="I80" s="33">
        <v>0</v>
      </c>
      <c r="J80" s="126"/>
      <c r="K80" s="33">
        <v>-105010</v>
      </c>
    </row>
    <row r="81" spans="1:11" ht="21" customHeight="1">
      <c r="A81" s="130" t="s">
        <v>177</v>
      </c>
      <c r="B81" s="130"/>
      <c r="C81" s="13">
        <v>19</v>
      </c>
      <c r="D81" s="126"/>
      <c r="E81" s="33">
        <v>-2392780</v>
      </c>
      <c r="F81" s="126"/>
      <c r="G81" s="33">
        <v>0</v>
      </c>
      <c r="H81" s="126"/>
      <c r="I81" s="33">
        <v>-2392780</v>
      </c>
      <c r="J81" s="126"/>
      <c r="K81" s="33">
        <v>0</v>
      </c>
    </row>
    <row r="82" spans="1:11" ht="21" customHeight="1">
      <c r="A82" s="130" t="s">
        <v>178</v>
      </c>
      <c r="B82" s="130"/>
      <c r="D82" s="126"/>
      <c r="E82" s="33">
        <v>-442220</v>
      </c>
      <c r="F82" s="126"/>
      <c r="G82" s="33">
        <v>0</v>
      </c>
      <c r="H82" s="126"/>
      <c r="I82" s="33">
        <v>-442220</v>
      </c>
      <c r="J82" s="126"/>
      <c r="K82" s="33">
        <v>0</v>
      </c>
    </row>
    <row r="83" spans="1:11" ht="21" customHeight="1">
      <c r="A83" s="130" t="s">
        <v>179</v>
      </c>
      <c r="B83" s="130"/>
      <c r="D83" s="126"/>
      <c r="E83" s="33">
        <v>-1800360</v>
      </c>
      <c r="F83" s="126"/>
      <c r="G83" s="33">
        <v>-1745844</v>
      </c>
      <c r="H83" s="126"/>
      <c r="I83" s="33">
        <v>-1800360</v>
      </c>
      <c r="J83" s="126"/>
      <c r="K83" s="33">
        <v>-1745844</v>
      </c>
    </row>
    <row r="84" spans="1:11" ht="21" customHeight="1">
      <c r="A84" s="130" t="s">
        <v>180</v>
      </c>
      <c r="B84" s="130"/>
      <c r="D84" s="126"/>
      <c r="E84" s="33">
        <v>-1050664</v>
      </c>
      <c r="F84" s="126"/>
      <c r="G84" s="33">
        <v>-1098512</v>
      </c>
      <c r="H84" s="126"/>
      <c r="I84" s="33">
        <v>-1050664</v>
      </c>
      <c r="J84" s="126"/>
      <c r="K84" s="33">
        <v>-1098512</v>
      </c>
    </row>
    <row r="85" spans="1:11" ht="21" customHeight="1">
      <c r="A85" s="130" t="s">
        <v>181</v>
      </c>
      <c r="B85" s="130"/>
      <c r="D85" s="126"/>
      <c r="E85" s="33">
        <v>-375000</v>
      </c>
      <c r="F85" s="126"/>
      <c r="G85" s="33">
        <v>0</v>
      </c>
      <c r="H85" s="126"/>
      <c r="I85" s="33">
        <v>-375000</v>
      </c>
      <c r="J85" s="126"/>
      <c r="K85" s="33">
        <v>0</v>
      </c>
    </row>
    <row r="86" spans="1:11" ht="21" customHeight="1">
      <c r="A86" s="130" t="s">
        <v>182</v>
      </c>
      <c r="B86" s="130"/>
      <c r="C86" s="13">
        <v>22</v>
      </c>
      <c r="D86" s="126"/>
      <c r="E86" s="33">
        <v>-27000000</v>
      </c>
      <c r="F86" s="126"/>
      <c r="G86" s="33">
        <v>0</v>
      </c>
      <c r="H86" s="126"/>
      <c r="I86" s="33">
        <v>-27000000</v>
      </c>
      <c r="J86" s="126"/>
      <c r="K86" s="33">
        <v>0</v>
      </c>
    </row>
    <row r="87" spans="1:11" ht="21" customHeight="1">
      <c r="A87" s="130" t="s">
        <v>183</v>
      </c>
      <c r="B87" s="130"/>
      <c r="D87" s="126"/>
      <c r="E87" s="40">
        <v>612500</v>
      </c>
      <c r="F87" s="126"/>
      <c r="G87" s="40">
        <v>0</v>
      </c>
      <c r="H87" s="126"/>
      <c r="I87" s="40">
        <v>0</v>
      </c>
      <c r="J87" s="126"/>
      <c r="K87" s="40">
        <v>0</v>
      </c>
    </row>
    <row r="88" spans="1:11" ht="6" customHeight="1">
      <c r="D88" s="126"/>
      <c r="E88" s="34"/>
      <c r="F88" s="126"/>
      <c r="G88" s="34"/>
      <c r="H88" s="126"/>
      <c r="I88" s="34"/>
      <c r="J88" s="126"/>
      <c r="K88" s="34"/>
    </row>
    <row r="89" spans="1:11" ht="21" customHeight="1">
      <c r="A89" s="12" t="s">
        <v>184</v>
      </c>
      <c r="B89" s="12"/>
      <c r="C89" s="103"/>
      <c r="D89" s="126"/>
      <c r="E89" s="36">
        <f>SUM(E77:E88)</f>
        <v>-32168524</v>
      </c>
      <c r="F89" s="126"/>
      <c r="G89" s="36">
        <f>SUM(G77:G88)</f>
        <v>7050634</v>
      </c>
      <c r="H89" s="126"/>
      <c r="I89" s="36">
        <f>SUM(I77:I88)</f>
        <v>-32781024</v>
      </c>
      <c r="J89" s="126"/>
      <c r="K89" s="36">
        <f>SUM(K77:K88)</f>
        <v>7050634</v>
      </c>
    </row>
    <row r="90" spans="1:11" ht="20.100000000000001" customHeight="1">
      <c r="A90" s="130"/>
      <c r="B90" s="130"/>
      <c r="D90" s="126"/>
      <c r="E90" s="33"/>
      <c r="F90" s="126"/>
      <c r="G90" s="33"/>
      <c r="H90" s="126"/>
      <c r="I90" s="33"/>
      <c r="J90" s="126"/>
      <c r="K90" s="33"/>
    </row>
    <row r="91" spans="1:11" ht="21" customHeight="1">
      <c r="A91" s="12" t="s">
        <v>185</v>
      </c>
      <c r="B91" s="12"/>
      <c r="C91" s="103"/>
      <c r="D91" s="126"/>
      <c r="E91" s="34">
        <f>SUM(E47,E74,E89)</f>
        <v>-20211830</v>
      </c>
      <c r="F91" s="126"/>
      <c r="G91" s="34">
        <f>SUM(G47,G74,G89)</f>
        <v>36271153</v>
      </c>
      <c r="H91" s="126"/>
      <c r="I91" s="34">
        <f>SUM(I47,I74,I89)</f>
        <v>-21453474</v>
      </c>
      <c r="J91" s="126"/>
      <c r="K91" s="34">
        <f>SUM(K47,K74,K89)</f>
        <v>36271153</v>
      </c>
    </row>
    <row r="92" spans="1:11" ht="21" customHeight="1">
      <c r="A92" s="130" t="s">
        <v>186</v>
      </c>
      <c r="B92" s="130"/>
      <c r="D92" s="126"/>
      <c r="E92" s="40">
        <v>229186892</v>
      </c>
      <c r="F92" s="126"/>
      <c r="G92" s="40">
        <v>108006648</v>
      </c>
      <c r="H92" s="126"/>
      <c r="I92" s="40">
        <f>'BS 2-4'!L15</f>
        <v>229186892</v>
      </c>
      <c r="J92" s="126"/>
      <c r="K92" s="40">
        <v>108006648</v>
      </c>
    </row>
    <row r="93" spans="1:11" ht="6" customHeight="1">
      <c r="D93" s="126"/>
      <c r="E93" s="34"/>
      <c r="F93" s="126"/>
      <c r="G93" s="34"/>
      <c r="H93" s="126"/>
      <c r="I93" s="34"/>
      <c r="J93" s="126"/>
      <c r="K93" s="34"/>
    </row>
    <row r="94" spans="1:11" ht="21" customHeight="1" thickBot="1">
      <c r="A94" s="12" t="s">
        <v>187</v>
      </c>
      <c r="B94" s="12"/>
      <c r="C94" s="103"/>
      <c r="D94" s="126"/>
      <c r="E94" s="131">
        <f>SUM(E91:E92)</f>
        <v>208975062</v>
      </c>
      <c r="F94" s="126"/>
      <c r="G94" s="131">
        <f>SUM(G91:G92)</f>
        <v>144277801</v>
      </c>
      <c r="H94" s="126"/>
      <c r="I94" s="131">
        <f>SUM(I91:I92)</f>
        <v>207733418</v>
      </c>
      <c r="J94" s="126"/>
      <c r="K94" s="131">
        <f>SUM(K91:K92)</f>
        <v>144277801</v>
      </c>
    </row>
    <row r="95" spans="1:11" ht="20.100000000000001" customHeight="1" thickTop="1">
      <c r="A95" s="130"/>
      <c r="B95" s="130"/>
      <c r="D95" s="126"/>
      <c r="E95" s="33"/>
      <c r="F95" s="126"/>
      <c r="G95" s="33"/>
      <c r="H95" s="126"/>
      <c r="I95" s="33"/>
      <c r="J95" s="126"/>
      <c r="K95" s="33"/>
    </row>
    <row r="96" spans="1:11" ht="21" customHeight="1">
      <c r="A96" s="12" t="s">
        <v>188</v>
      </c>
      <c r="B96" s="12"/>
      <c r="C96" s="103"/>
      <c r="D96" s="126"/>
      <c r="E96" s="34"/>
      <c r="F96" s="126"/>
      <c r="G96" s="34"/>
      <c r="H96" s="126"/>
      <c r="I96" s="34"/>
      <c r="J96" s="126"/>
      <c r="K96" s="34"/>
    </row>
    <row r="97" spans="1:11" ht="21" customHeight="1">
      <c r="A97" s="14" t="s">
        <v>189</v>
      </c>
      <c r="B97" s="12"/>
      <c r="C97" s="103"/>
      <c r="D97" s="126"/>
      <c r="E97" s="34">
        <v>0</v>
      </c>
      <c r="F97" s="126"/>
      <c r="G97" s="34">
        <v>1321513</v>
      </c>
      <c r="H97" s="126"/>
      <c r="I97" s="34">
        <v>0</v>
      </c>
      <c r="J97" s="126"/>
      <c r="K97" s="34">
        <v>1321513</v>
      </c>
    </row>
    <row r="98" spans="1:11" ht="21" customHeight="1">
      <c r="A98" s="14" t="s">
        <v>190</v>
      </c>
      <c r="B98" s="12"/>
      <c r="C98" s="13">
        <v>16</v>
      </c>
      <c r="D98" s="126"/>
      <c r="E98" s="34">
        <v>1688000</v>
      </c>
      <c r="F98" s="126"/>
      <c r="G98" s="34">
        <v>0</v>
      </c>
      <c r="H98" s="126"/>
      <c r="I98" s="34">
        <v>1688000</v>
      </c>
      <c r="J98" s="126"/>
      <c r="K98" s="34">
        <v>0</v>
      </c>
    </row>
    <row r="99" spans="1:11" ht="21" customHeight="1">
      <c r="A99" s="14" t="s">
        <v>191</v>
      </c>
      <c r="B99" s="12"/>
      <c r="C99" s="13">
        <v>14</v>
      </c>
      <c r="D99" s="126"/>
      <c r="E99" s="34">
        <v>2000000</v>
      </c>
      <c r="F99" s="126"/>
      <c r="G99" s="34">
        <v>0</v>
      </c>
      <c r="H99" s="126"/>
      <c r="I99" s="34">
        <v>2000000</v>
      </c>
      <c r="J99" s="126"/>
      <c r="K99" s="34">
        <v>0</v>
      </c>
    </row>
    <row r="100" spans="1:11" ht="21" customHeight="1">
      <c r="B100" s="12"/>
      <c r="D100" s="126"/>
      <c r="E100" s="34"/>
      <c r="F100" s="126"/>
      <c r="G100" s="34"/>
      <c r="H100" s="126"/>
      <c r="I100" s="34"/>
      <c r="J100" s="126"/>
      <c r="K100" s="34"/>
    </row>
    <row r="101" spans="1:11" ht="21" customHeight="1">
      <c r="B101" s="12"/>
      <c r="D101" s="126"/>
      <c r="E101" s="34"/>
      <c r="F101" s="126"/>
      <c r="G101" s="34"/>
      <c r="H101" s="126"/>
      <c r="I101" s="34"/>
      <c r="J101" s="126"/>
      <c r="K101" s="34"/>
    </row>
    <row r="102" spans="1:11" ht="28.5" customHeight="1">
      <c r="A102" s="12"/>
      <c r="B102" s="12"/>
      <c r="C102" s="103"/>
      <c r="D102" s="126"/>
      <c r="E102" s="34"/>
      <c r="F102" s="126"/>
      <c r="H102" s="126"/>
      <c r="I102" s="34"/>
      <c r="J102" s="126"/>
      <c r="K102" s="34"/>
    </row>
    <row r="103" spans="1:11" ht="21.9" customHeight="1">
      <c r="A103" s="18" t="s">
        <v>34</v>
      </c>
      <c r="B103" s="18"/>
      <c r="C103" s="17"/>
      <c r="D103" s="18"/>
      <c r="E103" s="18"/>
      <c r="F103" s="18"/>
      <c r="G103" s="18"/>
      <c r="H103" s="18"/>
      <c r="I103" s="18"/>
      <c r="J103" s="18"/>
      <c r="K103" s="18"/>
    </row>
  </sheetData>
  <mergeCells count="6">
    <mergeCell ref="E5:G5"/>
    <mergeCell ref="I5:K5"/>
    <mergeCell ref="E57:G57"/>
    <mergeCell ref="I57:K57"/>
    <mergeCell ref="E4:G4"/>
    <mergeCell ref="E56:G56"/>
  </mergeCells>
  <pageMargins left="0.8" right="0.5" top="0.5" bottom="0.6" header="0.49" footer="0.4"/>
  <pageSetup paperSize="9" scale="78" firstPageNumber="11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A7099EC51B134EB47DA3968C2EFBC9" ma:contentTypeVersion="3" ma:contentTypeDescription="Create a new document." ma:contentTypeScope="" ma:versionID="0d512a1b1e3abbad578eda194f1ed2f2">
  <xsd:schema xmlns:xsd="http://www.w3.org/2001/XMLSchema" xmlns:xs="http://www.w3.org/2001/XMLSchema" xmlns:p="http://schemas.microsoft.com/office/2006/metadata/properties" xmlns:ns2="eba21614-f91c-4a64-a692-49b474dd8ef9" targetNamespace="http://schemas.microsoft.com/office/2006/metadata/properties" ma:root="true" ma:fieldsID="b0ca621cd66dfd101c89158b76ca85b8" ns2:_="">
    <xsd:import namespace="eba21614-f91c-4a64-a692-49b474dd8e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21614-f91c-4a64-a692-49b474dd8e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F30D02-BF4F-423B-AAB1-865662EAC8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676B2B-3986-4922-B032-79ACB544246E}">
  <ds:schemaRefs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eba21614-f91c-4a64-a692-49b474dd8ef9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D4984DE-C2B9-46F5-AF40-D576C49143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21614-f91c-4a64-a692-49b474dd8e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2-4</vt:lpstr>
      <vt:lpstr>PL 5-6 (3M)</vt:lpstr>
      <vt:lpstr>PL 7-8 (9M)</vt:lpstr>
      <vt:lpstr>EQ 9 (Conso)</vt:lpstr>
      <vt:lpstr>EQ 10 (Separate)</vt:lpstr>
      <vt:lpstr>CF 11-12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PwC_Audit</dc:creator>
  <cp:keywords/>
  <dc:description/>
  <cp:lastModifiedBy>Nattawadee Makwattanasuk (TH)</cp:lastModifiedBy>
  <cp:revision/>
  <cp:lastPrinted>2025-11-11T01:55:48Z</cp:lastPrinted>
  <dcterms:created xsi:type="dcterms:W3CDTF">2016-03-01T09:26:05Z</dcterms:created>
  <dcterms:modified xsi:type="dcterms:W3CDTF">2025-11-11T09:32:45Z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0x01010082A7099EC51B134EB47DA3968C2EFBC9</vt:lpwstr>
  </property>
</Properties>
</file>